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_Экспорт" sheetId="1" r:id="rId1"/>
  </sheets>
  <definedNames>
    <definedName name="_Экспорт">'_Экспорт'!$A$10:$G$149</definedName>
    <definedName name="_xlnm.Print_Area" localSheetId="0">'_Экспорт'!$A$1:$G$149</definedName>
  </definedNames>
  <calcPr fullCalcOnLoad="1"/>
</workbook>
</file>

<file path=xl/sharedStrings.xml><?xml version="1.0" encoding="utf-8"?>
<sst xmlns="http://schemas.openxmlformats.org/spreadsheetml/2006/main" count="397" uniqueCount="146">
  <si>
    <t>Наименование</t>
  </si>
  <si>
    <t>Раздел</t>
  </si>
  <si>
    <t>Целевая статья</t>
  </si>
  <si>
    <t>Вид расходов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</si>
  <si>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</si>
  <si>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</si>
  <si>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</si>
  <si>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</si>
  <si>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</si>
  <si>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</si>
  <si>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</si>
  <si>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</si>
  <si>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Резервный фонд местной администрации</t>
  </si>
  <si>
    <t>Благоустройство</t>
  </si>
  <si>
    <t>0503</t>
  </si>
  <si>
    <t>Культура</t>
  </si>
  <si>
    <t>0801</t>
  </si>
  <si>
    <t>1004</t>
  </si>
  <si>
    <t>Содержание и обеспечение деятельности местной администрации по решению вопросов местного значения</t>
  </si>
  <si>
    <t>1202</t>
  </si>
  <si>
    <t>1102</t>
  </si>
  <si>
    <t>Содержание и обеспечение деятельности представительного органа</t>
  </si>
  <si>
    <t>тыс.руб.</t>
  </si>
  <si>
    <t>0111</t>
  </si>
  <si>
    <t>Массовый спорт</t>
  </si>
  <si>
    <t>Периодическая печать и издательства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</si>
  <si>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</si>
  <si>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Охрана семьи и детcтва</t>
  </si>
  <si>
    <t>0409</t>
  </si>
  <si>
    <t>Резервные средства</t>
  </si>
  <si>
    <t>Компенсация депутатам, осуществляющим свои полномочия на непостоянной основе</t>
  </si>
  <si>
    <t>Расходы на предоставление доплат к пенсиям лицам, замещавшим муниципальные должности и должности муниципальной службы</t>
  </si>
  <si>
    <t>Организация и проведение досуговых мероприятий для жителей муниципального образования</t>
  </si>
  <si>
    <t>0804</t>
  </si>
  <si>
    <t>Выполнение оформления к праздничным мероприятиям на территории МО</t>
  </si>
  <si>
    <t xml:space="preserve">Иные бюджетные ассигнования
</t>
  </si>
  <si>
    <t xml:space="preserve">Уплата налогов, сборов и иных платежей
</t>
  </si>
  <si>
    <t>Социальное обеспечение и иные выплаты населению</t>
  </si>
  <si>
    <t>Публичные нормативные социальные выплаты гражданам</t>
  </si>
  <si>
    <t>0100</t>
  </si>
  <si>
    <t xml:space="preserve">НАЦИОНАЛЬНАЯ БЕЗОПАСНОСТЬ И ПРАВООХРАНИТЕЛЬНАЯ ДЕЯТЕЛЬНОСТЬ
</t>
  </si>
  <si>
    <t>0300</t>
  </si>
  <si>
    <t xml:space="preserve">НАЦИОНАЛЬНАЯ ЭКОНОМИКА
</t>
  </si>
  <si>
    <t>0400</t>
  </si>
  <si>
    <t xml:space="preserve">ЖИЛИЩНО-КОММУНАЛЬНОЕ ХОЗЯЙСТВО
</t>
  </si>
  <si>
    <t>0500</t>
  </si>
  <si>
    <t xml:space="preserve">ОБРАЗОВАНИЕ
</t>
  </si>
  <si>
    <t>0700</t>
  </si>
  <si>
    <t xml:space="preserve">КУЛЬТУРА, КИНЕМАТОГРАФИЯ
</t>
  </si>
  <si>
    <t>0800</t>
  </si>
  <si>
    <t xml:space="preserve">СОЦИАЛЬНАЯ ПОЛИТИКА
</t>
  </si>
  <si>
    <t>1000</t>
  </si>
  <si>
    <t>1200</t>
  </si>
  <si>
    <t xml:space="preserve">ФИЗИЧЕСКАЯ КУЛЬТУРА И СПОРТ
</t>
  </si>
  <si>
    <t>1100</t>
  </si>
  <si>
    <t>Расходы по выплате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</si>
  <si>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</si>
  <si>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</si>
  <si>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0705</t>
  </si>
  <si>
    <t>Расходы на выплату персоналу в целях обеспечения выполнения функций государственными (муниципальными) органами, органами управления государственными внебюджетными фондами</t>
  </si>
  <si>
    <t>Профессиональная подготовка, переподготовка и повышение квалификации</t>
  </si>
  <si>
    <t>Другие вопросы в области культуры, кинематографии</t>
  </si>
  <si>
    <t>00200 00011</t>
  </si>
  <si>
    <t>00200 00041</t>
  </si>
  <si>
    <t>00200 00021</t>
  </si>
  <si>
    <t>09200 00441</t>
  </si>
  <si>
    <t>00200 00051</t>
  </si>
  <si>
    <t>00200 00031</t>
  </si>
  <si>
    <t>07000 00061</t>
  </si>
  <si>
    <t>21900 00081</t>
  </si>
  <si>
    <t>31500 00111</t>
  </si>
  <si>
    <t>60000 00151</t>
  </si>
  <si>
    <t>60000 00161</t>
  </si>
  <si>
    <t>09200 00181</t>
  </si>
  <si>
    <t>60000 00162</t>
  </si>
  <si>
    <t>44000 00221</t>
  </si>
  <si>
    <t>44100 00561</t>
  </si>
  <si>
    <t>50500 00231</t>
  </si>
  <si>
    <t>48700 00241</t>
  </si>
  <si>
    <t>45700 00251</t>
  </si>
  <si>
    <t>00200 G0850</t>
  </si>
  <si>
    <t>09200 G0100</t>
  </si>
  <si>
    <t>51100 G0860</t>
  </si>
  <si>
    <t>51100 G0870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</si>
  <si>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</si>
  <si>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</si>
  <si>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</si>
  <si>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</si>
  <si>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0314</t>
  </si>
  <si>
    <t>Другие вопросы в области национальной безопасности и правоохранительной деятельности</t>
  </si>
  <si>
    <t>Другие общегосударственные вопросы</t>
  </si>
  <si>
    <t>0113</t>
  </si>
  <si>
    <t>Общеэкономические вопросы</t>
  </si>
  <si>
    <t>0401</t>
  </si>
  <si>
    <t>Размещение и содержание спортивных , детских площадок и  зон  отдыха, включая  ремонт расположенных  на них  элементов благоустройства</t>
  </si>
  <si>
    <t xml:space="preserve"> Итого  расходов</t>
  </si>
  <si>
    <t xml:space="preserve">Социальное  обеспечение населения
</t>
  </si>
  <si>
    <t>1003</t>
  </si>
  <si>
    <t>0310</t>
  </si>
  <si>
    <t>Защита населения и территории от чрезвычайных ситуаций природного и техногенного характера, пожарная безопастность</t>
  </si>
  <si>
    <t>Закупки товаров, работ и услуг для обеспечения государственных (муниципальных) нужд</t>
  </si>
  <si>
    <t xml:space="preserve">2023 год </t>
  </si>
  <si>
    <t>Организация и проведение местных и участие в организации и проведении городских праздничных и иных зрелищных мероприятий, органиция и проведение мероприятий по сохранению и развитию местных традиций и обрядов</t>
  </si>
  <si>
    <t>Обеспечение условий для развития на территории муниципального образования 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</si>
  <si>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Проведение подготовки и обучения неработающего населения способам защиты и действиям в чрезвычайных ситуациях, а так-же способам защиты от опасностей, возникающих при ведении военных действий или вследствие этих действий. 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так-же содействие в информировании населения об угрозе возникновения или о возникновении чрезвычайной ситуации</t>
  </si>
  <si>
    <t>Муниципальная  программа внутригородского муниципального образования города федерального значения Санкт-Петербурга поселок Усть-Ижора: участие в реализации мер по профилактике дорожно-транспортного травматизма на территории муниципального образования</t>
  </si>
  <si>
    <t xml:space="preserve"> Муниципальная  программа внутригородского муниципального образования города федерального значения Санкт-Петербурга поселок Усть-Ижора: участие в профилактике терроризма и экстремизма, а так-же в миниминизации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</si>
  <si>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Муниципальная  программа внутригородского муниципального образования города федерального значения Санкт-Петербурга поселок Усть-Ижора: участие в формах, установленных законодательством Санкт-Петербурга, мероприятиях по профилактике незаконого протребления наркотических средств и психотропных веществ, новых потенциально опасных психоактивных веществ, наркомании в Санкт-Петербурга</t>
  </si>
  <si>
    <t>Муниципальная  программа внутригородского муниципального образования города федерального значения Санкт-Петербурга поселок Усть-Ижора: 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</si>
  <si>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 xml:space="preserve"> Муниципальная  программа внутригородского муниципального образования города федерального значения Санкт-Петербурга поселок Усть-Ижора: участие в деятельности по профилактике правонарушений в Санкт-Петербурге в соответствиии с федеральным законодательством и законодательством Санкт-Петербурга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</si>
  <si>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 муниципальных образований, муниципальных служащих  и 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 Российской Федерации о муниципальной службе</t>
  </si>
  <si>
    <t>Средства массовой информации</t>
  </si>
  <si>
    <t>СРЕДСТВА МАССОВОЙ ИНФОРМАЦИИ</t>
  </si>
  <si>
    <t>ОХРАНА ОКРУЖАЮЩЕЙ СРЕДЫ</t>
  </si>
  <si>
    <t>0600</t>
  </si>
  <si>
    <t>Муниципальная  программа внутригородского муниципального образования города федерального значения Санкт-Петербурга поселок Усть-Ижора: осуществление экологического просвещения, а так-же организация экологического воспитания и формирования экологической культуры в области обращения с твердыми коммунальными отходами. 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</t>
  </si>
  <si>
    <t xml:space="preserve">Муниципальная  программа внутригородского муниципального образования города федерального значения Санкт-Петербурга поселок Усть-Ижора: участие в создании условий для реализации мер, направленных на укрепление межнационального и межконфиссионального согласия, сохранение и развитие языков и культуры народов Российсой Федерации, проживающих на территории муниципального образования, социальную и культурную  адаптацию мигрантов, профилактику межнациональных (межэтнических) конфликтов </t>
  </si>
  <si>
    <t>Муниципальная  программа внутригородского муниципального образования города федерального значения Санкт-Петербурга поселок Усть-Ижора: участие в организации и финансировании временного трудоустройства несовершеннолетних в возрасте от 14 до 18 лет 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</t>
  </si>
  <si>
    <t>ДОРОЖНОЕ ХОЗЯЙСТВО (ДОРОЖНЫЕ ФОНДЫ)</t>
  </si>
  <si>
    <t>Муниципальная программа по текущему ремонту и содержанию дорог внутригородского муниципального образования города федерального значения Санкт-Петербурга поселок Усть-Ижора</t>
  </si>
  <si>
    <t>Муниципальная программа по благоустройству территории внутригородского муниципального образования города федерального значения Санкт-Петербурга поселок Усть-Ижора</t>
  </si>
  <si>
    <t>0605</t>
  </si>
  <si>
    <t>79501 00001</t>
  </si>
  <si>
    <t>79502 00002</t>
  </si>
  <si>
    <t>79503 00003</t>
  </si>
  <si>
    <t>79504 00004</t>
  </si>
  <si>
    <t>79505 00005</t>
  </si>
  <si>
    <t>79506 00006</t>
  </si>
  <si>
    <t>79501 00100</t>
  </si>
  <si>
    <t>79507 00007</t>
  </si>
  <si>
    <t>Другие вопросы в области охраны окружающей среды</t>
  </si>
  <si>
    <t>Другие вопросы в области образования</t>
  </si>
  <si>
    <t>0709</t>
  </si>
  <si>
    <t>7950800008</t>
  </si>
  <si>
    <t>Муниципальная  программа внутригородского муниципального образования города федерального значения Санкт-Петербурга поселок Усть-Ижора: проведение работ по военно-патриотическому воспитанию</t>
  </si>
  <si>
    <t>Формирование архивных фондов органов местного самоуправления ,муниципальных предприятий и учреждений</t>
  </si>
  <si>
    <t>Расходы на осуществление закупки товаров, работ, услуг для обеспечения муниципальных нужд</t>
  </si>
  <si>
    <t>09000 01000</t>
  </si>
  <si>
    <t>09200 00001</t>
  </si>
  <si>
    <t xml:space="preserve">ОБЩЕГОСУДАРСТВЕННЫЕ ВОПРОСЫ
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</si>
  <si>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</si>
  <si>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Об исполнении и распределении бюджетных ассигнований по разделам, подразделам, целевым статьям, группам(группам и подгруппам) видов расходов классификации расходов бюджета внутригородского муниципального образования города федерального значения
 Санкт-Петербурга поселок Усть-Ижора
за 2023 год </t>
  </si>
  <si>
    <t>%</t>
  </si>
  <si>
    <t>исполнено на 01.01.2024</t>
  </si>
  <si>
    <t>Приложение №4</t>
  </si>
  <si>
    <t>к  Решению МС МО п. Усть-Ижора от 25.04.2024 № 135-45/2024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</si>
</sst>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  <numFmt numFmtId="181" formatCode="0.000"/>
    <numFmt numFmtId="182" formatCode="#,##0.000"/>
    <numFmt numFmtId="183" formatCode="_-* #,##0.0_р_._-;\-* #,##0.0_р_._-;_-* &quot;-&quot;??_р_._-;_-@_-"/>
    <numFmt numFmtId="184" formatCode="_-* #,##0.000_р_._-;\-* #,##0.000_р_._-;_-* &quot;-&quot;??_р_._-;_-@_-"/>
    <numFmt numFmtId="185" formatCode="0.0%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5">
    <xf numFmtId="0" fontId="0" fillId="0" borderId="0" xfId="0" applyAlignment="1">
      <alignment/>
    </xf>
    <xf numFmtId="174" fontId="7" fillId="0" borderId="10" xfId="0" applyNumberFormat="1" applyFont="1" applyFill="1" applyBorder="1" applyAlignment="1">
      <alignment horizontal="center" vertical="top"/>
    </xf>
    <xf numFmtId="174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distributed" wrapText="1"/>
    </xf>
    <xf numFmtId="0" fontId="6" fillId="0" borderId="10" xfId="0" applyFont="1" applyFill="1" applyBorder="1" applyAlignment="1">
      <alignment vertical="distributed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79" fontId="7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vertical="distributed"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0" fontId="7" fillId="0" borderId="0" xfId="0" applyFont="1" applyFill="1" applyAlignment="1">
      <alignment vertical="distributed" wrapText="1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174" fontId="7" fillId="0" borderId="11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distributed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vertical="distributed" wrapText="1"/>
    </xf>
    <xf numFmtId="3" fontId="12" fillId="0" borderId="0" xfId="0" applyNumberFormat="1" applyFont="1" applyFill="1" applyAlignment="1">
      <alignment vertical="top"/>
    </xf>
    <xf numFmtId="0" fontId="6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174" fontId="7" fillId="0" borderId="0" xfId="0" applyNumberFormat="1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7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vertical="distributed" wrapText="1"/>
    </xf>
    <xf numFmtId="49" fontId="6" fillId="0" borderId="12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center" wrapText="1"/>
    </xf>
    <xf numFmtId="179" fontId="7" fillId="0" borderId="10" xfId="60" applyNumberFormat="1" applyFont="1" applyFill="1" applyBorder="1" applyAlignment="1">
      <alignment horizontal="center" vertical="top"/>
    </xf>
    <xf numFmtId="179" fontId="7" fillId="0" borderId="10" xfId="57" applyNumberFormat="1" applyFont="1" applyFill="1" applyBorder="1" applyAlignment="1">
      <alignment horizontal="center" vertical="top"/>
    </xf>
    <xf numFmtId="10" fontId="6" fillId="0" borderId="10" xfId="0" applyNumberFormat="1" applyFont="1" applyFill="1" applyBorder="1" applyAlignment="1">
      <alignment horizontal="center" vertical="top"/>
    </xf>
    <xf numFmtId="9" fontId="6" fillId="0" borderId="10" xfId="57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6" fillId="0" borderId="15" xfId="0" applyFont="1" applyFill="1" applyBorder="1" applyAlignment="1">
      <alignment/>
    </xf>
    <xf numFmtId="0" fontId="9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right"/>
    </xf>
    <xf numFmtId="0" fontId="7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4"/>
  <sheetViews>
    <sheetView tabSelected="1" zoomScale="130" zoomScaleNormal="130" zoomScalePageLayoutView="0" workbookViewId="0" topLeftCell="A1">
      <selection activeCell="A6" sqref="A6:G8"/>
    </sheetView>
  </sheetViews>
  <sheetFormatPr defaultColWidth="9.140625" defaultRowHeight="12.75"/>
  <cols>
    <col min="1" max="1" width="38.7109375" style="15" customWidth="1"/>
    <col min="2" max="2" width="6.8515625" style="17" customWidth="1"/>
    <col min="3" max="3" width="11.57421875" style="17" customWidth="1"/>
    <col min="4" max="4" width="8.7109375" style="16" customWidth="1"/>
    <col min="5" max="5" width="12.140625" style="16" customWidth="1"/>
    <col min="6" max="6" width="8.8515625" style="16" customWidth="1"/>
    <col min="7" max="7" width="10.00390625" style="35" customWidth="1"/>
    <col min="8" max="8" width="9.57421875" style="13" hidden="1" customWidth="1"/>
    <col min="9" max="9" width="3.7109375" style="13" hidden="1" customWidth="1"/>
    <col min="10" max="16384" width="9.140625" style="13" customWidth="1"/>
  </cols>
  <sheetData>
    <row r="1" spans="1:7" ht="2.25" customHeight="1">
      <c r="A1" s="11"/>
      <c r="B1" s="12"/>
      <c r="C1" s="12"/>
      <c r="D1" s="12"/>
      <c r="E1" s="12"/>
      <c r="F1" s="12"/>
      <c r="G1" s="12"/>
    </row>
    <row r="2" spans="1:7" ht="20.25" hidden="1">
      <c r="A2" s="11"/>
      <c r="B2" s="12"/>
      <c r="C2" s="12"/>
      <c r="D2" s="12"/>
      <c r="E2" s="12"/>
      <c r="F2" s="12"/>
      <c r="G2" s="14"/>
    </row>
    <row r="3" spans="1:9" ht="12.75">
      <c r="A3" s="13"/>
      <c r="B3" s="12"/>
      <c r="C3" s="52"/>
      <c r="D3" s="52"/>
      <c r="E3" s="52"/>
      <c r="F3" s="52"/>
      <c r="G3" s="52"/>
      <c r="H3" s="52"/>
      <c r="I3" s="52"/>
    </row>
    <row r="4" spans="1:9" ht="12.75">
      <c r="A4" s="13"/>
      <c r="B4" s="12"/>
      <c r="C4" s="49"/>
      <c r="D4" s="49"/>
      <c r="E4" s="53" t="s">
        <v>144</v>
      </c>
      <c r="F4" s="53"/>
      <c r="G4" s="53"/>
      <c r="H4" s="49"/>
      <c r="I4" s="49"/>
    </row>
    <row r="5" spans="1:9" s="38" customFormat="1" ht="12.75">
      <c r="A5" s="50"/>
      <c r="B5" s="54" t="s">
        <v>145</v>
      </c>
      <c r="C5" s="54"/>
      <c r="D5" s="54"/>
      <c r="E5" s="54"/>
      <c r="F5" s="54"/>
      <c r="G5" s="54"/>
      <c r="H5" s="13"/>
      <c r="I5" s="13"/>
    </row>
    <row r="6" spans="1:9" s="38" customFormat="1" ht="12.75">
      <c r="A6" s="51" t="s">
        <v>141</v>
      </c>
      <c r="B6" s="51"/>
      <c r="C6" s="51"/>
      <c r="D6" s="51"/>
      <c r="E6" s="51"/>
      <c r="F6" s="51"/>
      <c r="G6" s="51"/>
      <c r="H6" s="13"/>
      <c r="I6" s="13"/>
    </row>
    <row r="7" spans="1:9" s="38" customFormat="1" ht="12.75">
      <c r="A7" s="51"/>
      <c r="B7" s="51"/>
      <c r="C7" s="51"/>
      <c r="D7" s="51"/>
      <c r="E7" s="51"/>
      <c r="F7" s="51"/>
      <c r="G7" s="51"/>
      <c r="H7" s="13"/>
      <c r="I7" s="13"/>
    </row>
    <row r="8" spans="1:9" s="38" customFormat="1" ht="50.25" customHeight="1">
      <c r="A8" s="51"/>
      <c r="B8" s="51"/>
      <c r="C8" s="51"/>
      <c r="D8" s="51"/>
      <c r="E8" s="51"/>
      <c r="F8" s="51"/>
      <c r="G8" s="51"/>
      <c r="H8" s="13"/>
      <c r="I8" s="13"/>
    </row>
    <row r="9" spans="1:7" s="38" customFormat="1" ht="28.5" customHeight="1">
      <c r="A9" s="15"/>
      <c r="B9" s="17"/>
      <c r="C9" s="17"/>
      <c r="D9" s="16"/>
      <c r="E9" s="16"/>
      <c r="F9" s="16"/>
      <c r="G9" s="18" t="s">
        <v>22</v>
      </c>
    </row>
    <row r="10" spans="1:9" s="38" customFormat="1" ht="36">
      <c r="A10" s="6" t="s">
        <v>0</v>
      </c>
      <c r="B10" s="20" t="s">
        <v>1</v>
      </c>
      <c r="C10" s="20" t="s">
        <v>2</v>
      </c>
      <c r="D10" s="21" t="s">
        <v>3</v>
      </c>
      <c r="E10" s="19" t="s">
        <v>101</v>
      </c>
      <c r="F10" s="44" t="s">
        <v>143</v>
      </c>
      <c r="G10" s="20" t="s">
        <v>142</v>
      </c>
      <c r="H10" s="22"/>
      <c r="I10" s="22"/>
    </row>
    <row r="11" spans="1:9" s="38" customFormat="1" ht="25.5">
      <c r="A11" s="6" t="s">
        <v>139</v>
      </c>
      <c r="B11" s="3" t="s">
        <v>39</v>
      </c>
      <c r="C11" s="3"/>
      <c r="D11" s="9"/>
      <c r="E11" s="2">
        <f>E12+E16+E30+E46+E50</f>
        <v>13846.499999999998</v>
      </c>
      <c r="F11" s="2">
        <f>F12+F16+F30+F50</f>
        <v>13734.3</v>
      </c>
      <c r="G11" s="47">
        <f>F11/E11</f>
        <v>0.9918968692449356</v>
      </c>
      <c r="H11" s="39"/>
      <c r="I11" s="39"/>
    </row>
    <row r="12" spans="1:9" s="38" customFormat="1" ht="37.5" customHeight="1">
      <c r="A12" s="6" t="s">
        <v>4</v>
      </c>
      <c r="B12" s="3" t="s">
        <v>5</v>
      </c>
      <c r="C12" s="3"/>
      <c r="D12" s="9"/>
      <c r="E12" s="2">
        <f aca="true" t="shared" si="0" ref="E12:F14">E13</f>
        <v>1701.5</v>
      </c>
      <c r="F12" s="23">
        <f t="shared" si="0"/>
        <v>1701.4</v>
      </c>
      <c r="G12" s="48">
        <f aca="true" t="shared" si="1" ref="G12:G75">F12/E12</f>
        <v>0.999941228327946</v>
      </c>
      <c r="H12" s="39"/>
      <c r="I12" s="39"/>
    </row>
    <row r="13" spans="1:7" s="38" customFormat="1" ht="12.75">
      <c r="A13" s="5" t="s">
        <v>6</v>
      </c>
      <c r="B13" s="4" t="s">
        <v>5</v>
      </c>
      <c r="C13" s="4" t="s">
        <v>62</v>
      </c>
      <c r="D13" s="8"/>
      <c r="E13" s="1">
        <f t="shared" si="0"/>
        <v>1701.5</v>
      </c>
      <c r="F13" s="10">
        <f t="shared" si="0"/>
        <v>1701.4</v>
      </c>
      <c r="G13" s="48">
        <f t="shared" si="1"/>
        <v>0.999941228327946</v>
      </c>
    </row>
    <row r="14" spans="1:7" s="38" customFormat="1" ht="29.25" customHeight="1">
      <c r="A14" s="7" t="s">
        <v>59</v>
      </c>
      <c r="B14" s="4" t="s">
        <v>5</v>
      </c>
      <c r="C14" s="4" t="s">
        <v>62</v>
      </c>
      <c r="D14" s="8">
        <v>100</v>
      </c>
      <c r="E14" s="1">
        <f t="shared" si="0"/>
        <v>1701.5</v>
      </c>
      <c r="F14" s="10">
        <f t="shared" si="0"/>
        <v>1701.4</v>
      </c>
      <c r="G14" s="47">
        <f t="shared" si="1"/>
        <v>0.999941228327946</v>
      </c>
    </row>
    <row r="15" spans="1:7" s="38" customFormat="1" ht="30" customHeight="1">
      <c r="A15" s="7" t="s">
        <v>55</v>
      </c>
      <c r="B15" s="4" t="s">
        <v>5</v>
      </c>
      <c r="C15" s="4" t="s">
        <v>62</v>
      </c>
      <c r="D15" s="8">
        <v>120</v>
      </c>
      <c r="E15" s="1">
        <v>1701.5</v>
      </c>
      <c r="F15" s="10">
        <v>1701.4</v>
      </c>
      <c r="G15" s="47">
        <f t="shared" si="1"/>
        <v>0.999941228327946</v>
      </c>
    </row>
    <row r="16" spans="1:9" s="38" customFormat="1" ht="51">
      <c r="A16" s="24" t="s">
        <v>7</v>
      </c>
      <c r="B16" s="3" t="s">
        <v>8</v>
      </c>
      <c r="C16" s="3"/>
      <c r="D16" s="9"/>
      <c r="E16" s="2">
        <f>E17+E20+E27</f>
        <v>2228.7999999999997</v>
      </c>
      <c r="F16" s="2">
        <f>F17++F20+++F27</f>
        <v>2213.5</v>
      </c>
      <c r="G16" s="47">
        <f t="shared" si="1"/>
        <v>0.993135319454415</v>
      </c>
      <c r="H16" s="39"/>
      <c r="I16" s="39"/>
    </row>
    <row r="17" spans="1:7" s="38" customFormat="1" ht="25.5">
      <c r="A17" s="5" t="s">
        <v>30</v>
      </c>
      <c r="B17" s="4" t="s">
        <v>8</v>
      </c>
      <c r="C17" s="4" t="s">
        <v>63</v>
      </c>
      <c r="D17" s="1"/>
      <c r="E17" s="1">
        <f>E18</f>
        <v>178.2</v>
      </c>
      <c r="F17" s="1">
        <f>F18</f>
        <v>178.2</v>
      </c>
      <c r="G17" s="48">
        <f t="shared" si="1"/>
        <v>1</v>
      </c>
    </row>
    <row r="18" spans="1:9" s="39" customFormat="1" ht="66" customHeight="1">
      <c r="A18" s="5" t="s">
        <v>59</v>
      </c>
      <c r="B18" s="4" t="s">
        <v>8</v>
      </c>
      <c r="C18" s="4" t="s">
        <v>63</v>
      </c>
      <c r="D18" s="8">
        <v>100</v>
      </c>
      <c r="E18" s="1">
        <f>E19</f>
        <v>178.2</v>
      </c>
      <c r="F18" s="8">
        <f>F19</f>
        <v>178.2</v>
      </c>
      <c r="G18" s="48">
        <f t="shared" si="1"/>
        <v>1</v>
      </c>
      <c r="H18" s="38"/>
      <c r="I18" s="38"/>
    </row>
    <row r="19" spans="1:7" s="38" customFormat="1" ht="25.5">
      <c r="A19" s="5" t="s">
        <v>55</v>
      </c>
      <c r="B19" s="4" t="s">
        <v>8</v>
      </c>
      <c r="C19" s="4" t="s">
        <v>63</v>
      </c>
      <c r="D19" s="8">
        <v>120</v>
      </c>
      <c r="E19" s="1">
        <v>178.2</v>
      </c>
      <c r="F19" s="8">
        <v>178.2</v>
      </c>
      <c r="G19" s="48">
        <f t="shared" si="1"/>
        <v>1</v>
      </c>
    </row>
    <row r="20" spans="1:7" s="38" customFormat="1" ht="25.5">
      <c r="A20" s="5" t="s">
        <v>21</v>
      </c>
      <c r="B20" s="4" t="s">
        <v>8</v>
      </c>
      <c r="C20" s="4" t="s">
        <v>64</v>
      </c>
      <c r="D20" s="8"/>
      <c r="E20" s="1">
        <f>E22+E23+E25</f>
        <v>1954.6</v>
      </c>
      <c r="F20" s="10">
        <f>F21+F23</f>
        <v>1939.3</v>
      </c>
      <c r="G20" s="48">
        <f t="shared" si="1"/>
        <v>0.9921723114703775</v>
      </c>
    </row>
    <row r="21" spans="1:7" s="38" customFormat="1" ht="63.75">
      <c r="A21" s="5" t="s">
        <v>59</v>
      </c>
      <c r="B21" s="4" t="s">
        <v>8</v>
      </c>
      <c r="C21" s="4" t="s">
        <v>64</v>
      </c>
      <c r="D21" s="8">
        <v>100</v>
      </c>
      <c r="E21" s="1">
        <f>E22</f>
        <v>1276</v>
      </c>
      <c r="F21" s="1">
        <f>F22</f>
        <v>1276</v>
      </c>
      <c r="G21" s="48">
        <f t="shared" si="1"/>
        <v>1</v>
      </c>
    </row>
    <row r="22" spans="1:7" s="38" customFormat="1" ht="25.5">
      <c r="A22" s="5" t="s">
        <v>55</v>
      </c>
      <c r="B22" s="4" t="s">
        <v>8</v>
      </c>
      <c r="C22" s="4" t="s">
        <v>64</v>
      </c>
      <c r="D22" s="8">
        <v>120</v>
      </c>
      <c r="E22" s="1">
        <v>1276</v>
      </c>
      <c r="F22" s="10">
        <v>1276</v>
      </c>
      <c r="G22" s="48">
        <f t="shared" si="1"/>
        <v>1</v>
      </c>
    </row>
    <row r="23" spans="1:7" s="38" customFormat="1" ht="38.25">
      <c r="A23" s="5" t="s">
        <v>100</v>
      </c>
      <c r="B23" s="4" t="s">
        <v>8</v>
      </c>
      <c r="C23" s="4" t="s">
        <v>64</v>
      </c>
      <c r="D23" s="8">
        <v>200</v>
      </c>
      <c r="E23" s="1">
        <f>E24</f>
        <v>678.6</v>
      </c>
      <c r="F23" s="10">
        <f>F24</f>
        <v>663.3</v>
      </c>
      <c r="G23" s="48">
        <f t="shared" si="1"/>
        <v>0.9774535809018566</v>
      </c>
    </row>
    <row r="24" spans="1:7" s="38" customFormat="1" ht="38.25">
      <c r="A24" s="5" t="s">
        <v>56</v>
      </c>
      <c r="B24" s="4" t="s">
        <v>8</v>
      </c>
      <c r="C24" s="4" t="s">
        <v>64</v>
      </c>
      <c r="D24" s="8">
        <v>240</v>
      </c>
      <c r="E24" s="1">
        <v>678.6</v>
      </c>
      <c r="F24" s="10">
        <v>663.3</v>
      </c>
      <c r="G24" s="48">
        <f t="shared" si="1"/>
        <v>0.9774535809018566</v>
      </c>
    </row>
    <row r="25" spans="1:7" s="38" customFormat="1" ht="25.5">
      <c r="A25" s="5" t="s">
        <v>35</v>
      </c>
      <c r="B25" s="4" t="s">
        <v>8</v>
      </c>
      <c r="C25" s="4" t="s">
        <v>64</v>
      </c>
      <c r="D25" s="8">
        <v>800</v>
      </c>
      <c r="E25" s="1">
        <f>E26</f>
        <v>0</v>
      </c>
      <c r="F25" s="10"/>
      <c r="G25" s="47"/>
    </row>
    <row r="26" spans="1:7" s="38" customFormat="1" ht="41.25" customHeight="1">
      <c r="A26" s="5" t="s">
        <v>36</v>
      </c>
      <c r="B26" s="4" t="s">
        <v>8</v>
      </c>
      <c r="C26" s="4" t="s">
        <v>64</v>
      </c>
      <c r="D26" s="8">
        <v>850</v>
      </c>
      <c r="E26" s="1">
        <v>0</v>
      </c>
      <c r="F26" s="10"/>
      <c r="G26" s="47"/>
    </row>
    <row r="27" spans="1:7" s="38" customFormat="1" ht="51">
      <c r="A27" s="5" t="s">
        <v>26</v>
      </c>
      <c r="B27" s="4" t="s">
        <v>8</v>
      </c>
      <c r="C27" s="4" t="s">
        <v>65</v>
      </c>
      <c r="D27" s="8"/>
      <c r="E27" s="1">
        <f>E28</f>
        <v>96</v>
      </c>
      <c r="F27" s="1">
        <v>96</v>
      </c>
      <c r="G27" s="48">
        <f t="shared" si="1"/>
        <v>1</v>
      </c>
    </row>
    <row r="28" spans="1:7" s="38" customFormat="1" ht="25.5">
      <c r="A28" s="5" t="s">
        <v>35</v>
      </c>
      <c r="B28" s="4" t="s">
        <v>8</v>
      </c>
      <c r="C28" s="4" t="s">
        <v>65</v>
      </c>
      <c r="D28" s="8">
        <v>800</v>
      </c>
      <c r="E28" s="1">
        <f>E29</f>
        <v>96</v>
      </c>
      <c r="F28" s="10">
        <v>96</v>
      </c>
      <c r="G28" s="48">
        <f t="shared" si="1"/>
        <v>1</v>
      </c>
    </row>
    <row r="29" spans="1:7" s="38" customFormat="1" ht="17.25" customHeight="1">
      <c r="A29" s="5" t="s">
        <v>36</v>
      </c>
      <c r="B29" s="4" t="s">
        <v>8</v>
      </c>
      <c r="C29" s="4" t="s">
        <v>65</v>
      </c>
      <c r="D29" s="8">
        <v>850</v>
      </c>
      <c r="E29" s="1">
        <v>96</v>
      </c>
      <c r="F29" s="10">
        <v>96</v>
      </c>
      <c r="G29" s="48">
        <f t="shared" si="1"/>
        <v>1</v>
      </c>
    </row>
    <row r="30" spans="1:9" s="38" customFormat="1" ht="54" customHeight="1">
      <c r="A30" s="6" t="s">
        <v>140</v>
      </c>
      <c r="B30" s="3" t="s">
        <v>9</v>
      </c>
      <c r="C30" s="3"/>
      <c r="D30" s="9"/>
      <c r="E30" s="2">
        <f>E31+E34+E41</f>
        <v>9597.4</v>
      </c>
      <c r="F30" s="23">
        <f>F31+F34+F41</f>
        <v>9583.9</v>
      </c>
      <c r="G30" s="48">
        <f t="shared" si="1"/>
        <v>0.9985933690374477</v>
      </c>
      <c r="H30" s="39"/>
      <c r="I30" s="39"/>
    </row>
    <row r="31" spans="1:7" s="38" customFormat="1" ht="26.25" customHeight="1">
      <c r="A31" s="6" t="s">
        <v>10</v>
      </c>
      <c r="B31" s="3" t="s">
        <v>9</v>
      </c>
      <c r="C31" s="3" t="s">
        <v>66</v>
      </c>
      <c r="D31" s="9"/>
      <c r="E31" s="2">
        <f>E32</f>
        <v>1701.5</v>
      </c>
      <c r="F31" s="23">
        <f>F32</f>
        <v>1699</v>
      </c>
      <c r="G31" s="48">
        <f t="shared" si="1"/>
        <v>0.9985307081986482</v>
      </c>
    </row>
    <row r="32" spans="1:7" s="38" customFormat="1" ht="37.5" customHeight="1">
      <c r="A32" s="5" t="s">
        <v>59</v>
      </c>
      <c r="B32" s="4" t="s">
        <v>9</v>
      </c>
      <c r="C32" s="4" t="s">
        <v>66</v>
      </c>
      <c r="D32" s="8">
        <v>100</v>
      </c>
      <c r="E32" s="1">
        <f>E33</f>
        <v>1701.5</v>
      </c>
      <c r="F32" s="10">
        <f>F33</f>
        <v>1699</v>
      </c>
      <c r="G32" s="48">
        <f t="shared" si="1"/>
        <v>0.9985307081986482</v>
      </c>
    </row>
    <row r="33" spans="1:7" s="38" customFormat="1" ht="39" customHeight="1">
      <c r="A33" s="5" t="s">
        <v>55</v>
      </c>
      <c r="B33" s="4" t="s">
        <v>9</v>
      </c>
      <c r="C33" s="4" t="s">
        <v>66</v>
      </c>
      <c r="D33" s="8">
        <v>120</v>
      </c>
      <c r="E33" s="1">
        <v>1701.5</v>
      </c>
      <c r="F33" s="10">
        <v>1699</v>
      </c>
      <c r="G33" s="48">
        <f t="shared" si="1"/>
        <v>0.9985307081986482</v>
      </c>
    </row>
    <row r="34" spans="1:9" s="39" customFormat="1" ht="39" customHeight="1">
      <c r="A34" s="6" t="s">
        <v>18</v>
      </c>
      <c r="B34" s="3" t="s">
        <v>9</v>
      </c>
      <c r="C34" s="3" t="s">
        <v>67</v>
      </c>
      <c r="D34" s="9"/>
      <c r="E34" s="2">
        <f>E35+E37+E39</f>
        <v>6753</v>
      </c>
      <c r="F34" s="23">
        <f>F35+F37+F39</f>
        <v>6742</v>
      </c>
      <c r="G34" s="48">
        <f t="shared" si="1"/>
        <v>0.9983710943284466</v>
      </c>
      <c r="H34" s="38"/>
      <c r="I34" s="38"/>
    </row>
    <row r="35" spans="1:7" s="38" customFormat="1" ht="63.75">
      <c r="A35" s="5" t="s">
        <v>59</v>
      </c>
      <c r="B35" s="4" t="s">
        <v>9</v>
      </c>
      <c r="C35" s="4" t="s">
        <v>67</v>
      </c>
      <c r="D35" s="8">
        <v>100</v>
      </c>
      <c r="E35" s="1">
        <f>E36</f>
        <v>5031.8</v>
      </c>
      <c r="F35" s="10">
        <v>5025.5</v>
      </c>
      <c r="G35" s="48">
        <f t="shared" si="1"/>
        <v>0.9987479629556023</v>
      </c>
    </row>
    <row r="36" spans="1:7" s="38" customFormat="1" ht="15" customHeight="1">
      <c r="A36" s="5" t="s">
        <v>55</v>
      </c>
      <c r="B36" s="4" t="s">
        <v>9</v>
      </c>
      <c r="C36" s="4" t="s">
        <v>67</v>
      </c>
      <c r="D36" s="8">
        <v>120</v>
      </c>
      <c r="E36" s="1">
        <v>5031.8</v>
      </c>
      <c r="F36" s="46">
        <v>5025.5</v>
      </c>
      <c r="G36" s="48">
        <f t="shared" si="1"/>
        <v>0.9987479629556023</v>
      </c>
    </row>
    <row r="37" spans="1:7" s="38" customFormat="1" ht="15.75" customHeight="1">
      <c r="A37" s="5" t="s">
        <v>100</v>
      </c>
      <c r="B37" s="4" t="s">
        <v>9</v>
      </c>
      <c r="C37" s="4" t="s">
        <v>67</v>
      </c>
      <c r="D37" s="8">
        <v>200</v>
      </c>
      <c r="E37" s="1">
        <f>E38</f>
        <v>1720.7</v>
      </c>
      <c r="F37" s="10">
        <v>1716</v>
      </c>
      <c r="G37" s="48">
        <f t="shared" si="1"/>
        <v>0.9972685534956703</v>
      </c>
    </row>
    <row r="38" spans="1:7" s="38" customFormat="1" ht="28.5" customHeight="1">
      <c r="A38" s="7" t="s">
        <v>56</v>
      </c>
      <c r="B38" s="4" t="s">
        <v>9</v>
      </c>
      <c r="C38" s="4" t="s">
        <v>67</v>
      </c>
      <c r="D38" s="8">
        <v>240</v>
      </c>
      <c r="E38" s="1">
        <v>1720.7</v>
      </c>
      <c r="F38" s="45">
        <v>1716</v>
      </c>
      <c r="G38" s="48">
        <f t="shared" si="1"/>
        <v>0.9972685534956703</v>
      </c>
    </row>
    <row r="39" spans="1:7" s="38" customFormat="1" ht="19.5" customHeight="1">
      <c r="A39" s="5" t="s">
        <v>35</v>
      </c>
      <c r="B39" s="4" t="s">
        <v>9</v>
      </c>
      <c r="C39" s="4" t="s">
        <v>67</v>
      </c>
      <c r="D39" s="8">
        <v>800</v>
      </c>
      <c r="E39" s="1">
        <f>E40</f>
        <v>0.5</v>
      </c>
      <c r="F39" s="10">
        <v>0.5</v>
      </c>
      <c r="G39" s="48">
        <f t="shared" si="1"/>
        <v>1</v>
      </c>
    </row>
    <row r="40" spans="1:7" s="38" customFormat="1" ht="18" customHeight="1">
      <c r="A40" s="5" t="s">
        <v>36</v>
      </c>
      <c r="B40" s="4" t="s">
        <v>9</v>
      </c>
      <c r="C40" s="4" t="s">
        <v>67</v>
      </c>
      <c r="D40" s="8">
        <v>850</v>
      </c>
      <c r="E40" s="1">
        <v>0.5</v>
      </c>
      <c r="F40" s="10">
        <v>0.5</v>
      </c>
      <c r="G40" s="48">
        <f t="shared" si="1"/>
        <v>1</v>
      </c>
    </row>
    <row r="41" spans="1:7" s="38" customFormat="1" ht="71.25" customHeight="1">
      <c r="A41" s="25" t="s">
        <v>85</v>
      </c>
      <c r="B41" s="3" t="s">
        <v>9</v>
      </c>
      <c r="C41" s="3" t="s">
        <v>80</v>
      </c>
      <c r="D41" s="9"/>
      <c r="E41" s="2">
        <f>E42+E44</f>
        <v>1142.9</v>
      </c>
      <c r="F41" s="23">
        <f>F42+F44</f>
        <v>1142.9</v>
      </c>
      <c r="G41" s="48">
        <f t="shared" si="1"/>
        <v>1</v>
      </c>
    </row>
    <row r="42" spans="1:7" s="38" customFormat="1" ht="42.75" customHeight="1">
      <c r="A42" s="5" t="s">
        <v>59</v>
      </c>
      <c r="B42" s="4" t="s">
        <v>9</v>
      </c>
      <c r="C42" s="4" t="s">
        <v>80</v>
      </c>
      <c r="D42" s="8">
        <v>100</v>
      </c>
      <c r="E42" s="1">
        <f>E43</f>
        <v>1063.4</v>
      </c>
      <c r="F42" s="10">
        <v>1063.4</v>
      </c>
      <c r="G42" s="48">
        <f t="shared" si="1"/>
        <v>1</v>
      </c>
    </row>
    <row r="43" spans="1:7" s="38" customFormat="1" ht="32.25" customHeight="1">
      <c r="A43" s="5" t="s">
        <v>55</v>
      </c>
      <c r="B43" s="4" t="s">
        <v>9</v>
      </c>
      <c r="C43" s="4" t="s">
        <v>80</v>
      </c>
      <c r="D43" s="8">
        <v>120</v>
      </c>
      <c r="E43" s="1">
        <v>1063.4</v>
      </c>
      <c r="F43" s="10">
        <v>1063.4</v>
      </c>
      <c r="G43" s="48">
        <f t="shared" si="1"/>
        <v>1</v>
      </c>
    </row>
    <row r="44" spans="1:7" s="38" customFormat="1" ht="42.75" customHeight="1">
      <c r="A44" s="5" t="s">
        <v>100</v>
      </c>
      <c r="B44" s="4" t="s">
        <v>9</v>
      </c>
      <c r="C44" s="4" t="s">
        <v>80</v>
      </c>
      <c r="D44" s="8">
        <v>200</v>
      </c>
      <c r="E44" s="1">
        <f>E45</f>
        <v>79.5</v>
      </c>
      <c r="F44" s="8">
        <f>F45</f>
        <v>79.5</v>
      </c>
      <c r="G44" s="48">
        <f t="shared" si="1"/>
        <v>1</v>
      </c>
    </row>
    <row r="45" spans="1:7" s="38" customFormat="1" ht="42.75" customHeight="1">
      <c r="A45" s="5" t="s">
        <v>56</v>
      </c>
      <c r="B45" s="4" t="s">
        <v>9</v>
      </c>
      <c r="C45" s="4" t="s">
        <v>80</v>
      </c>
      <c r="D45" s="8">
        <v>240</v>
      </c>
      <c r="E45" s="1">
        <v>79.5</v>
      </c>
      <c r="F45" s="8">
        <v>79.5</v>
      </c>
      <c r="G45" s="48">
        <f t="shared" si="1"/>
        <v>1</v>
      </c>
    </row>
    <row r="46" spans="1:9" s="38" customFormat="1" ht="24.75" customHeight="1">
      <c r="A46" s="6" t="s">
        <v>11</v>
      </c>
      <c r="B46" s="3" t="s">
        <v>23</v>
      </c>
      <c r="C46" s="3"/>
      <c r="D46" s="9"/>
      <c r="E46" s="2">
        <f>E47</f>
        <v>80</v>
      </c>
      <c r="F46" s="23"/>
      <c r="G46" s="48">
        <f t="shared" si="1"/>
        <v>0</v>
      </c>
      <c r="H46" s="39"/>
      <c r="I46" s="39"/>
    </row>
    <row r="47" spans="1:7" s="38" customFormat="1" ht="28.5" customHeight="1">
      <c r="A47" s="5" t="s">
        <v>12</v>
      </c>
      <c r="B47" s="4" t="s">
        <v>23</v>
      </c>
      <c r="C47" s="4" t="s">
        <v>68</v>
      </c>
      <c r="D47" s="8"/>
      <c r="E47" s="1">
        <f>E48</f>
        <v>80</v>
      </c>
      <c r="F47" s="10"/>
      <c r="G47" s="48">
        <f t="shared" si="1"/>
        <v>0</v>
      </c>
    </row>
    <row r="48" spans="1:7" s="38" customFormat="1" ht="21" customHeight="1">
      <c r="A48" s="5" t="s">
        <v>35</v>
      </c>
      <c r="B48" s="4" t="s">
        <v>23</v>
      </c>
      <c r="C48" s="4" t="s">
        <v>68</v>
      </c>
      <c r="D48" s="8">
        <v>800</v>
      </c>
      <c r="E48" s="1">
        <f>E49</f>
        <v>80</v>
      </c>
      <c r="F48" s="10"/>
      <c r="G48" s="48">
        <f t="shared" si="1"/>
        <v>0</v>
      </c>
    </row>
    <row r="49" spans="1:9" s="39" customFormat="1" ht="27" customHeight="1">
      <c r="A49" s="5" t="s">
        <v>29</v>
      </c>
      <c r="B49" s="4" t="s">
        <v>23</v>
      </c>
      <c r="C49" s="4" t="s">
        <v>68</v>
      </c>
      <c r="D49" s="8">
        <v>870</v>
      </c>
      <c r="E49" s="1">
        <v>80</v>
      </c>
      <c r="F49" s="10"/>
      <c r="G49" s="48">
        <f t="shared" si="1"/>
        <v>0</v>
      </c>
      <c r="H49" s="38"/>
      <c r="I49" s="38"/>
    </row>
    <row r="50" spans="1:7" s="38" customFormat="1" ht="34.5" customHeight="1">
      <c r="A50" s="26" t="s">
        <v>90</v>
      </c>
      <c r="B50" s="3" t="s">
        <v>91</v>
      </c>
      <c r="C50" s="3"/>
      <c r="D50" s="9"/>
      <c r="E50" s="2">
        <f>E51+E54+E57</f>
        <v>238.8</v>
      </c>
      <c r="F50" s="23">
        <f>F51+F54+F57</f>
        <v>235.5</v>
      </c>
      <c r="G50" s="48">
        <f t="shared" si="1"/>
        <v>0.986180904522613</v>
      </c>
    </row>
    <row r="51" spans="1:7" s="38" customFormat="1" ht="64.5" customHeight="1">
      <c r="A51" s="24" t="s">
        <v>84</v>
      </c>
      <c r="B51" s="3" t="s">
        <v>91</v>
      </c>
      <c r="C51" s="3" t="s">
        <v>81</v>
      </c>
      <c r="D51" s="9"/>
      <c r="E51" s="2">
        <f>E52</f>
        <v>8.8</v>
      </c>
      <c r="F51" s="9">
        <f>F52</f>
        <v>8.8</v>
      </c>
      <c r="G51" s="48">
        <f t="shared" si="1"/>
        <v>1</v>
      </c>
    </row>
    <row r="52" spans="1:7" s="38" customFormat="1" ht="36.75" customHeight="1">
      <c r="A52" s="5" t="s">
        <v>100</v>
      </c>
      <c r="B52" s="4" t="s">
        <v>91</v>
      </c>
      <c r="C52" s="4" t="s">
        <v>81</v>
      </c>
      <c r="D52" s="8">
        <v>200</v>
      </c>
      <c r="E52" s="1">
        <f>E53</f>
        <v>8.8</v>
      </c>
      <c r="F52" s="8">
        <f>F53</f>
        <v>8.8</v>
      </c>
      <c r="G52" s="48">
        <f t="shared" si="1"/>
        <v>1</v>
      </c>
    </row>
    <row r="53" spans="1:7" s="38" customFormat="1" ht="38.25" customHeight="1">
      <c r="A53" s="27" t="s">
        <v>56</v>
      </c>
      <c r="B53" s="4" t="s">
        <v>91</v>
      </c>
      <c r="C53" s="4" t="s">
        <v>81</v>
      </c>
      <c r="D53" s="8">
        <v>240</v>
      </c>
      <c r="E53" s="1">
        <v>8.8</v>
      </c>
      <c r="F53" s="8">
        <v>8.8</v>
      </c>
      <c r="G53" s="48">
        <f t="shared" si="1"/>
        <v>1</v>
      </c>
    </row>
    <row r="54" spans="1:7" s="38" customFormat="1" ht="49.5" customHeight="1">
      <c r="A54" s="41" t="s">
        <v>135</v>
      </c>
      <c r="B54" s="3" t="s">
        <v>91</v>
      </c>
      <c r="C54" s="3" t="s">
        <v>137</v>
      </c>
      <c r="D54" s="9"/>
      <c r="E54" s="2">
        <f>E55</f>
        <v>50</v>
      </c>
      <c r="F54" s="23">
        <f>F55</f>
        <v>50</v>
      </c>
      <c r="G54" s="48">
        <f t="shared" si="1"/>
        <v>1</v>
      </c>
    </row>
    <row r="55" spans="1:7" s="38" customFormat="1" ht="36.75" customHeight="1">
      <c r="A55" s="7" t="s">
        <v>100</v>
      </c>
      <c r="B55" s="4" t="s">
        <v>91</v>
      </c>
      <c r="C55" s="4" t="s">
        <v>137</v>
      </c>
      <c r="D55" s="8">
        <v>200</v>
      </c>
      <c r="E55" s="1">
        <v>50</v>
      </c>
      <c r="F55" s="10">
        <v>50</v>
      </c>
      <c r="G55" s="48">
        <f t="shared" si="1"/>
        <v>1</v>
      </c>
    </row>
    <row r="56" spans="1:7" s="38" customFormat="1" ht="40.5" customHeight="1">
      <c r="A56" s="30" t="s">
        <v>56</v>
      </c>
      <c r="B56" s="4" t="s">
        <v>91</v>
      </c>
      <c r="C56" s="4" t="s">
        <v>137</v>
      </c>
      <c r="D56" s="8">
        <v>240</v>
      </c>
      <c r="E56" s="1">
        <v>50</v>
      </c>
      <c r="F56" s="10">
        <v>50</v>
      </c>
      <c r="G56" s="48">
        <f t="shared" si="1"/>
        <v>1</v>
      </c>
    </row>
    <row r="57" spans="1:7" s="38" customFormat="1" ht="61.5" customHeight="1">
      <c r="A57" s="25" t="s">
        <v>136</v>
      </c>
      <c r="B57" s="3" t="s">
        <v>91</v>
      </c>
      <c r="C57" s="3" t="s">
        <v>138</v>
      </c>
      <c r="D57" s="9"/>
      <c r="E57" s="2">
        <f>E58</f>
        <v>180</v>
      </c>
      <c r="F57" s="9">
        <f>F58</f>
        <v>176.7</v>
      </c>
      <c r="G57" s="48">
        <f t="shared" si="1"/>
        <v>0.9816666666666666</v>
      </c>
    </row>
    <row r="58" spans="1:7" s="38" customFormat="1" ht="38.25">
      <c r="A58" s="7" t="s">
        <v>100</v>
      </c>
      <c r="B58" s="4" t="s">
        <v>91</v>
      </c>
      <c r="C58" s="4" t="s">
        <v>138</v>
      </c>
      <c r="D58" s="8">
        <v>200</v>
      </c>
      <c r="E58" s="1">
        <f>E59</f>
        <v>180</v>
      </c>
      <c r="F58" s="8">
        <f>F59</f>
        <v>176.7</v>
      </c>
      <c r="G58" s="48">
        <f t="shared" si="1"/>
        <v>0.9816666666666666</v>
      </c>
    </row>
    <row r="59" spans="1:7" s="38" customFormat="1" ht="43.5" customHeight="1">
      <c r="A59" s="30" t="s">
        <v>56</v>
      </c>
      <c r="B59" s="4" t="s">
        <v>91</v>
      </c>
      <c r="C59" s="4" t="s">
        <v>138</v>
      </c>
      <c r="D59" s="8">
        <v>240</v>
      </c>
      <c r="E59" s="1">
        <v>180</v>
      </c>
      <c r="F59" s="8">
        <v>176.7</v>
      </c>
      <c r="G59" s="48">
        <f t="shared" si="1"/>
        <v>0.9816666666666666</v>
      </c>
    </row>
    <row r="60" spans="1:7" s="38" customFormat="1" ht="49.5" customHeight="1">
      <c r="A60" s="24" t="s">
        <v>40</v>
      </c>
      <c r="B60" s="3" t="s">
        <v>41</v>
      </c>
      <c r="C60" s="3"/>
      <c r="D60" s="9"/>
      <c r="E60" s="2">
        <f>E61+E65</f>
        <v>260</v>
      </c>
      <c r="F60" s="2">
        <f>F61+F65</f>
        <v>154.20000000000002</v>
      </c>
      <c r="G60" s="48">
        <f t="shared" si="1"/>
        <v>0.5930769230769232</v>
      </c>
    </row>
    <row r="61" spans="1:9" s="38" customFormat="1" ht="53.25" customHeight="1">
      <c r="A61" s="21" t="s">
        <v>99</v>
      </c>
      <c r="B61" s="3" t="s">
        <v>98</v>
      </c>
      <c r="C61" s="3"/>
      <c r="D61" s="9"/>
      <c r="E61" s="2">
        <f>E62</f>
        <v>47</v>
      </c>
      <c r="F61" s="23">
        <f>F62</f>
        <v>5.1</v>
      </c>
      <c r="G61" s="48">
        <f t="shared" si="1"/>
        <v>0.10851063829787233</v>
      </c>
      <c r="H61" s="39"/>
      <c r="I61" s="39"/>
    </row>
    <row r="62" spans="1:7" s="38" customFormat="1" ht="193.5" customHeight="1">
      <c r="A62" s="24" t="s">
        <v>104</v>
      </c>
      <c r="B62" s="3" t="s">
        <v>98</v>
      </c>
      <c r="C62" s="3" t="s">
        <v>69</v>
      </c>
      <c r="D62" s="9"/>
      <c r="E62" s="2">
        <f>E63</f>
        <v>47</v>
      </c>
      <c r="F62" s="23">
        <f>F63</f>
        <v>5.1</v>
      </c>
      <c r="G62" s="48">
        <f t="shared" si="1"/>
        <v>0.10851063829787233</v>
      </c>
    </row>
    <row r="63" spans="1:7" s="38" customFormat="1" ht="42.75" customHeight="1">
      <c r="A63" s="5" t="s">
        <v>100</v>
      </c>
      <c r="B63" s="4" t="s">
        <v>98</v>
      </c>
      <c r="C63" s="4" t="s">
        <v>69</v>
      </c>
      <c r="D63" s="8">
        <v>200</v>
      </c>
      <c r="E63" s="1">
        <f>E64</f>
        <v>47</v>
      </c>
      <c r="F63" s="10">
        <v>5.1</v>
      </c>
      <c r="G63" s="48">
        <f t="shared" si="1"/>
        <v>0.10851063829787233</v>
      </c>
    </row>
    <row r="64" spans="1:7" s="38" customFormat="1" ht="43.5" customHeight="1">
      <c r="A64" s="5" t="s">
        <v>56</v>
      </c>
      <c r="B64" s="4" t="s">
        <v>98</v>
      </c>
      <c r="C64" s="4" t="s">
        <v>69</v>
      </c>
      <c r="D64" s="8">
        <v>240</v>
      </c>
      <c r="E64" s="1">
        <v>47</v>
      </c>
      <c r="F64" s="10">
        <v>5.1</v>
      </c>
      <c r="G64" s="48">
        <f t="shared" si="1"/>
        <v>0.10851063829787233</v>
      </c>
    </row>
    <row r="65" spans="1:7" s="38" customFormat="1" ht="43.5" customHeight="1">
      <c r="A65" s="6" t="s">
        <v>89</v>
      </c>
      <c r="B65" s="3" t="s">
        <v>88</v>
      </c>
      <c r="C65" s="3"/>
      <c r="D65" s="9"/>
      <c r="E65" s="2">
        <f>E66+E69+E78+E81+E75+E72</f>
        <v>213</v>
      </c>
      <c r="F65" s="2">
        <f>F66+F69+F72+F75+F78</f>
        <v>149.10000000000002</v>
      </c>
      <c r="G65" s="48">
        <f t="shared" si="1"/>
        <v>0.7000000000000001</v>
      </c>
    </row>
    <row r="66" spans="1:7" s="38" customFormat="1" ht="101.25" customHeight="1">
      <c r="A66" s="21" t="s">
        <v>105</v>
      </c>
      <c r="B66" s="3" t="s">
        <v>88</v>
      </c>
      <c r="C66" s="3" t="s">
        <v>122</v>
      </c>
      <c r="D66" s="9"/>
      <c r="E66" s="2">
        <f>E67</f>
        <v>70</v>
      </c>
      <c r="F66" s="23">
        <f>F67</f>
        <v>55.9</v>
      </c>
      <c r="G66" s="48">
        <f t="shared" si="1"/>
        <v>0.7985714285714286</v>
      </c>
    </row>
    <row r="67" spans="1:7" s="38" customFormat="1" ht="47.25" customHeight="1">
      <c r="A67" s="5" t="s">
        <v>100</v>
      </c>
      <c r="B67" s="4" t="s">
        <v>88</v>
      </c>
      <c r="C67" s="4" t="s">
        <v>122</v>
      </c>
      <c r="D67" s="8">
        <v>200</v>
      </c>
      <c r="E67" s="1">
        <f>E68</f>
        <v>70</v>
      </c>
      <c r="F67" s="10">
        <f>F68</f>
        <v>55.9</v>
      </c>
      <c r="G67" s="48">
        <f t="shared" si="1"/>
        <v>0.7985714285714286</v>
      </c>
    </row>
    <row r="68" spans="1:7" s="38" customFormat="1" ht="48" customHeight="1">
      <c r="A68" s="28" t="s">
        <v>56</v>
      </c>
      <c r="B68" s="4" t="s">
        <v>88</v>
      </c>
      <c r="C68" s="4" t="s">
        <v>122</v>
      </c>
      <c r="D68" s="8">
        <v>240</v>
      </c>
      <c r="E68" s="1">
        <v>70</v>
      </c>
      <c r="F68" s="10">
        <v>55.9</v>
      </c>
      <c r="G68" s="48">
        <f t="shared" si="1"/>
        <v>0.7985714285714286</v>
      </c>
    </row>
    <row r="69" spans="1:7" s="38" customFormat="1" ht="152.25" customHeight="1">
      <c r="A69" s="24" t="s">
        <v>106</v>
      </c>
      <c r="B69" s="43" t="s">
        <v>88</v>
      </c>
      <c r="C69" s="3" t="s">
        <v>123</v>
      </c>
      <c r="D69" s="9"/>
      <c r="E69" s="2">
        <f aca="true" t="shared" si="2" ref="E69:E76">E70</f>
        <v>18</v>
      </c>
      <c r="F69" s="23">
        <v>16.6</v>
      </c>
      <c r="G69" s="48">
        <f t="shared" si="1"/>
        <v>0.9222222222222223</v>
      </c>
    </row>
    <row r="70" spans="1:7" s="38" customFormat="1" ht="37.5" customHeight="1">
      <c r="A70" s="42" t="s">
        <v>100</v>
      </c>
      <c r="B70" s="4" t="s">
        <v>88</v>
      </c>
      <c r="C70" s="4" t="s">
        <v>123</v>
      </c>
      <c r="D70" s="8">
        <v>200</v>
      </c>
      <c r="E70" s="1">
        <f t="shared" si="2"/>
        <v>18</v>
      </c>
      <c r="F70" s="10">
        <v>16.6</v>
      </c>
      <c r="G70" s="48">
        <f t="shared" si="1"/>
        <v>0.9222222222222223</v>
      </c>
    </row>
    <row r="71" spans="1:7" s="38" customFormat="1" ht="43.5" customHeight="1">
      <c r="A71" s="7" t="s">
        <v>56</v>
      </c>
      <c r="B71" s="4" t="s">
        <v>88</v>
      </c>
      <c r="C71" s="4" t="s">
        <v>123</v>
      </c>
      <c r="D71" s="8">
        <v>240</v>
      </c>
      <c r="E71" s="1">
        <v>18</v>
      </c>
      <c r="F71" s="10">
        <v>16.6</v>
      </c>
      <c r="G71" s="48">
        <f t="shared" si="1"/>
        <v>0.9222222222222223</v>
      </c>
    </row>
    <row r="72" spans="1:7" s="38" customFormat="1" ht="195" customHeight="1">
      <c r="A72" s="24" t="s">
        <v>116</v>
      </c>
      <c r="B72" s="3" t="s">
        <v>88</v>
      </c>
      <c r="C72" s="3" t="s">
        <v>124</v>
      </c>
      <c r="D72" s="9"/>
      <c r="E72" s="2">
        <f t="shared" si="2"/>
        <v>115</v>
      </c>
      <c r="F72" s="23">
        <f>F73</f>
        <v>73.8</v>
      </c>
      <c r="G72" s="48">
        <f t="shared" si="1"/>
        <v>0.6417391304347826</v>
      </c>
    </row>
    <row r="73" spans="1:7" s="38" customFormat="1" ht="48" customHeight="1">
      <c r="A73" s="5" t="s">
        <v>100</v>
      </c>
      <c r="B73" s="4" t="s">
        <v>88</v>
      </c>
      <c r="C73" s="4" t="s">
        <v>124</v>
      </c>
      <c r="D73" s="8">
        <v>200</v>
      </c>
      <c r="E73" s="1">
        <f t="shared" si="2"/>
        <v>115</v>
      </c>
      <c r="F73" s="10">
        <f>F74</f>
        <v>73.8</v>
      </c>
      <c r="G73" s="48">
        <f t="shared" si="1"/>
        <v>0.6417391304347826</v>
      </c>
    </row>
    <row r="74" spans="1:7" s="38" customFormat="1" ht="47.25" customHeight="1">
      <c r="A74" s="7" t="s">
        <v>56</v>
      </c>
      <c r="B74" s="4" t="s">
        <v>88</v>
      </c>
      <c r="C74" s="4" t="s">
        <v>124</v>
      </c>
      <c r="D74" s="8">
        <v>240</v>
      </c>
      <c r="E74" s="1">
        <v>115</v>
      </c>
      <c r="F74" s="1">
        <v>73.8</v>
      </c>
      <c r="G74" s="48">
        <f t="shared" si="1"/>
        <v>0.6417391304347826</v>
      </c>
    </row>
    <row r="75" spans="1:7" s="38" customFormat="1" ht="121.5" customHeight="1">
      <c r="A75" s="24" t="s">
        <v>109</v>
      </c>
      <c r="B75" s="43" t="s">
        <v>88</v>
      </c>
      <c r="C75" s="3" t="s">
        <v>125</v>
      </c>
      <c r="D75" s="9"/>
      <c r="E75" s="2">
        <f t="shared" si="2"/>
        <v>5</v>
      </c>
      <c r="F75" s="23">
        <f>F76</f>
        <v>1.4</v>
      </c>
      <c r="G75" s="48">
        <f t="shared" si="1"/>
        <v>0.27999999999999997</v>
      </c>
    </row>
    <row r="76" spans="1:7" s="38" customFormat="1" ht="36.75" customHeight="1">
      <c r="A76" s="42" t="s">
        <v>100</v>
      </c>
      <c r="B76" s="4" t="s">
        <v>88</v>
      </c>
      <c r="C76" s="4" t="s">
        <v>125</v>
      </c>
      <c r="D76" s="8">
        <v>200</v>
      </c>
      <c r="E76" s="1">
        <f t="shared" si="2"/>
        <v>5</v>
      </c>
      <c r="F76" s="10">
        <f>F77</f>
        <v>1.4</v>
      </c>
      <c r="G76" s="48">
        <f aca="true" t="shared" si="3" ref="G76:G139">F76/E76</f>
        <v>0.27999999999999997</v>
      </c>
    </row>
    <row r="77" spans="1:7" s="38" customFormat="1" ht="26.25" customHeight="1">
      <c r="A77" s="7" t="s">
        <v>56</v>
      </c>
      <c r="B77" s="4" t="s">
        <v>88</v>
      </c>
      <c r="C77" s="4" t="s">
        <v>125</v>
      </c>
      <c r="D77" s="8">
        <v>240</v>
      </c>
      <c r="E77" s="1">
        <v>5</v>
      </c>
      <c r="F77" s="10">
        <f>F78</f>
        <v>1.4</v>
      </c>
      <c r="G77" s="48">
        <f t="shared" si="3"/>
        <v>0.27999999999999997</v>
      </c>
    </row>
    <row r="78" spans="1:7" s="38" customFormat="1" ht="147.75" customHeight="1">
      <c r="A78" s="24" t="s">
        <v>107</v>
      </c>
      <c r="B78" s="3" t="s">
        <v>88</v>
      </c>
      <c r="C78" s="3" t="s">
        <v>126</v>
      </c>
      <c r="D78" s="8"/>
      <c r="E78" s="2">
        <f>E79</f>
        <v>5</v>
      </c>
      <c r="F78" s="23">
        <f>F79</f>
        <v>1.4</v>
      </c>
      <c r="G78" s="48">
        <f t="shared" si="3"/>
        <v>0.27999999999999997</v>
      </c>
    </row>
    <row r="79" spans="1:7" s="38" customFormat="1" ht="40.5" customHeight="1">
      <c r="A79" s="5" t="s">
        <v>100</v>
      </c>
      <c r="B79" s="4" t="s">
        <v>88</v>
      </c>
      <c r="C79" s="4" t="s">
        <v>126</v>
      </c>
      <c r="D79" s="8">
        <v>200</v>
      </c>
      <c r="E79" s="1">
        <f>E80</f>
        <v>5</v>
      </c>
      <c r="F79" s="10">
        <f>F80</f>
        <v>1.4</v>
      </c>
      <c r="G79" s="48">
        <f t="shared" si="3"/>
        <v>0.27999999999999997</v>
      </c>
    </row>
    <row r="80" spans="1:7" s="38" customFormat="1" ht="38.25">
      <c r="A80" s="7" t="s">
        <v>56</v>
      </c>
      <c r="B80" s="4" t="s">
        <v>88</v>
      </c>
      <c r="C80" s="4" t="s">
        <v>126</v>
      </c>
      <c r="D80" s="8">
        <v>240</v>
      </c>
      <c r="E80" s="1">
        <v>5</v>
      </c>
      <c r="F80" s="10">
        <v>1.4</v>
      </c>
      <c r="G80" s="48">
        <f t="shared" si="3"/>
        <v>0.27999999999999997</v>
      </c>
    </row>
    <row r="81" spans="1:7" s="38" customFormat="1" ht="119.25" customHeight="1">
      <c r="A81" s="24" t="s">
        <v>108</v>
      </c>
      <c r="B81" s="3" t="s">
        <v>88</v>
      </c>
      <c r="C81" s="3" t="s">
        <v>127</v>
      </c>
      <c r="D81" s="8"/>
      <c r="E81" s="2">
        <f>E82</f>
        <v>0</v>
      </c>
      <c r="F81" s="23"/>
      <c r="G81" s="48"/>
    </row>
    <row r="82" spans="1:9" s="39" customFormat="1" ht="44.25" customHeight="1">
      <c r="A82" s="5" t="s">
        <v>100</v>
      </c>
      <c r="B82" s="4" t="s">
        <v>88</v>
      </c>
      <c r="C82" s="4" t="s">
        <v>127</v>
      </c>
      <c r="D82" s="8">
        <v>200</v>
      </c>
      <c r="E82" s="1">
        <f>E83</f>
        <v>0</v>
      </c>
      <c r="F82" s="10"/>
      <c r="G82" s="48"/>
      <c r="H82" s="38"/>
      <c r="I82" s="38"/>
    </row>
    <row r="83" spans="1:7" s="38" customFormat="1" ht="43.5" customHeight="1">
      <c r="A83" s="7" t="s">
        <v>56</v>
      </c>
      <c r="B83" s="4" t="s">
        <v>88</v>
      </c>
      <c r="C83" s="4" t="s">
        <v>127</v>
      </c>
      <c r="D83" s="8">
        <v>240</v>
      </c>
      <c r="E83" s="1"/>
      <c r="F83" s="10"/>
      <c r="G83" s="48"/>
    </row>
    <row r="84" spans="1:7" s="38" customFormat="1" ht="25.5">
      <c r="A84" s="6" t="s">
        <v>42</v>
      </c>
      <c r="B84" s="3" t="s">
        <v>43</v>
      </c>
      <c r="C84" s="3"/>
      <c r="D84" s="9"/>
      <c r="E84" s="2">
        <f>E85+E89</f>
        <v>18485.4</v>
      </c>
      <c r="F84" s="2">
        <f>F89</f>
        <v>16472.9</v>
      </c>
      <c r="G84" s="48">
        <f t="shared" si="3"/>
        <v>0.8911302974239129</v>
      </c>
    </row>
    <row r="85" spans="1:7" s="38" customFormat="1" ht="15.75">
      <c r="A85" s="29" t="s">
        <v>92</v>
      </c>
      <c r="B85" s="3" t="s">
        <v>93</v>
      </c>
      <c r="C85" s="3"/>
      <c r="D85" s="9"/>
      <c r="E85" s="2">
        <f>E86</f>
        <v>50</v>
      </c>
      <c r="F85" s="23"/>
      <c r="G85" s="48">
        <f t="shared" si="3"/>
        <v>0</v>
      </c>
    </row>
    <row r="86" spans="1:7" s="38" customFormat="1" ht="170.25" customHeight="1">
      <c r="A86" s="21" t="s">
        <v>117</v>
      </c>
      <c r="B86" s="3" t="s">
        <v>93</v>
      </c>
      <c r="C86" s="36" t="s">
        <v>128</v>
      </c>
      <c r="D86" s="9"/>
      <c r="E86" s="2">
        <f>E87</f>
        <v>50</v>
      </c>
      <c r="F86" s="23"/>
      <c r="G86" s="48">
        <f t="shared" si="3"/>
        <v>0</v>
      </c>
    </row>
    <row r="87" spans="1:7" s="38" customFormat="1" ht="38.25">
      <c r="A87" s="5" t="s">
        <v>100</v>
      </c>
      <c r="B87" s="4" t="s">
        <v>93</v>
      </c>
      <c r="C87" s="37" t="s">
        <v>128</v>
      </c>
      <c r="D87" s="8">
        <v>200</v>
      </c>
      <c r="E87" s="1">
        <v>50</v>
      </c>
      <c r="F87" s="10"/>
      <c r="G87" s="48">
        <f t="shared" si="3"/>
        <v>0</v>
      </c>
    </row>
    <row r="88" spans="1:7" s="38" customFormat="1" ht="36" customHeight="1">
      <c r="A88" s="30" t="s">
        <v>56</v>
      </c>
      <c r="B88" s="4" t="s">
        <v>93</v>
      </c>
      <c r="C88" s="37" t="s">
        <v>128</v>
      </c>
      <c r="D88" s="8">
        <v>240</v>
      </c>
      <c r="E88" s="1">
        <v>50</v>
      </c>
      <c r="F88" s="10"/>
      <c r="G88" s="48">
        <f t="shared" si="3"/>
        <v>0</v>
      </c>
    </row>
    <row r="89" spans="1:7" s="38" customFormat="1" ht="30" customHeight="1">
      <c r="A89" s="31" t="s">
        <v>118</v>
      </c>
      <c r="B89" s="3" t="s">
        <v>28</v>
      </c>
      <c r="C89" s="32"/>
      <c r="D89" s="8"/>
      <c r="E89" s="2">
        <f aca="true" t="shared" si="4" ref="E89:F91">E90</f>
        <v>18435.4</v>
      </c>
      <c r="F89" s="23">
        <f t="shared" si="4"/>
        <v>16472.9</v>
      </c>
      <c r="G89" s="48">
        <f t="shared" si="3"/>
        <v>0.8935471972400925</v>
      </c>
    </row>
    <row r="90" spans="1:7" s="38" customFormat="1" ht="66.75" customHeight="1">
      <c r="A90" s="6" t="s">
        <v>119</v>
      </c>
      <c r="B90" s="3" t="s">
        <v>28</v>
      </c>
      <c r="C90" s="3" t="s">
        <v>70</v>
      </c>
      <c r="D90" s="9"/>
      <c r="E90" s="2">
        <f t="shared" si="4"/>
        <v>18435.4</v>
      </c>
      <c r="F90" s="23">
        <f t="shared" si="4"/>
        <v>16472.9</v>
      </c>
      <c r="G90" s="48">
        <f t="shared" si="3"/>
        <v>0.8935471972400925</v>
      </c>
    </row>
    <row r="91" spans="1:7" s="38" customFormat="1" ht="38.25">
      <c r="A91" s="5" t="s">
        <v>100</v>
      </c>
      <c r="B91" s="4" t="s">
        <v>28</v>
      </c>
      <c r="C91" s="4" t="s">
        <v>70</v>
      </c>
      <c r="D91" s="8">
        <v>200</v>
      </c>
      <c r="E91" s="1">
        <f t="shared" si="4"/>
        <v>18435.4</v>
      </c>
      <c r="F91" s="10">
        <f t="shared" si="4"/>
        <v>16472.9</v>
      </c>
      <c r="G91" s="48">
        <f t="shared" si="3"/>
        <v>0.8935471972400925</v>
      </c>
    </row>
    <row r="92" spans="1:7" s="38" customFormat="1" ht="45.75" customHeight="1">
      <c r="A92" s="5" t="s">
        <v>56</v>
      </c>
      <c r="B92" s="4" t="s">
        <v>28</v>
      </c>
      <c r="C92" s="4" t="s">
        <v>70</v>
      </c>
      <c r="D92" s="8">
        <v>240</v>
      </c>
      <c r="E92" s="1">
        <v>18435.4</v>
      </c>
      <c r="F92" s="1">
        <v>16472.9</v>
      </c>
      <c r="G92" s="48">
        <f t="shared" si="3"/>
        <v>0.8935471972400925</v>
      </c>
    </row>
    <row r="93" spans="1:7" s="38" customFormat="1" ht="26.25" customHeight="1">
      <c r="A93" s="6" t="s">
        <v>44</v>
      </c>
      <c r="B93" s="3" t="s">
        <v>45</v>
      </c>
      <c r="C93" s="3"/>
      <c r="D93" s="9"/>
      <c r="E93" s="2">
        <f>E94</f>
        <v>23794.4</v>
      </c>
      <c r="F93" s="2">
        <f>F94</f>
        <v>23100.3</v>
      </c>
      <c r="G93" s="48">
        <f t="shared" si="3"/>
        <v>0.970829270752782</v>
      </c>
    </row>
    <row r="94" spans="1:9" s="38" customFormat="1" ht="29.25" customHeight="1">
      <c r="A94" s="6" t="s">
        <v>13</v>
      </c>
      <c r="B94" s="3" t="s">
        <v>14</v>
      </c>
      <c r="C94" s="3"/>
      <c r="D94" s="9"/>
      <c r="E94" s="2">
        <f>E95+E98+E101</f>
        <v>23794.4</v>
      </c>
      <c r="F94" s="2">
        <f>F95+F98+F101</f>
        <v>23100.3</v>
      </c>
      <c r="G94" s="48">
        <f t="shared" si="3"/>
        <v>0.970829270752782</v>
      </c>
      <c r="H94" s="39"/>
      <c r="I94" s="39"/>
    </row>
    <row r="95" spans="1:7" s="38" customFormat="1" ht="63.75">
      <c r="A95" s="6" t="s">
        <v>120</v>
      </c>
      <c r="B95" s="3" t="s">
        <v>14</v>
      </c>
      <c r="C95" s="3" t="s">
        <v>71</v>
      </c>
      <c r="D95" s="9"/>
      <c r="E95" s="2">
        <f>E96</f>
        <v>2194</v>
      </c>
      <c r="F95" s="23">
        <f>F96</f>
        <v>2183.3</v>
      </c>
      <c r="G95" s="48">
        <f t="shared" si="3"/>
        <v>0.995123062898815</v>
      </c>
    </row>
    <row r="96" spans="1:7" s="38" customFormat="1" ht="38.25">
      <c r="A96" s="5" t="s">
        <v>100</v>
      </c>
      <c r="B96" s="4" t="s">
        <v>14</v>
      </c>
      <c r="C96" s="4" t="s">
        <v>71</v>
      </c>
      <c r="D96" s="8">
        <v>200</v>
      </c>
      <c r="E96" s="1">
        <f>E97</f>
        <v>2194</v>
      </c>
      <c r="F96" s="10">
        <f>F97</f>
        <v>2183.3</v>
      </c>
      <c r="G96" s="48">
        <f t="shared" si="3"/>
        <v>0.995123062898815</v>
      </c>
    </row>
    <row r="97" spans="1:7" s="38" customFormat="1" ht="24.75" customHeight="1">
      <c r="A97" s="5" t="s">
        <v>56</v>
      </c>
      <c r="B97" s="4" t="s">
        <v>14</v>
      </c>
      <c r="C97" s="4" t="s">
        <v>71</v>
      </c>
      <c r="D97" s="8">
        <v>240</v>
      </c>
      <c r="E97" s="40">
        <v>2194</v>
      </c>
      <c r="F97" s="1">
        <v>2183.3</v>
      </c>
      <c r="G97" s="48">
        <f t="shared" si="3"/>
        <v>0.995123062898815</v>
      </c>
    </row>
    <row r="98" spans="1:7" s="38" customFormat="1" ht="54" customHeight="1">
      <c r="A98" s="25" t="s">
        <v>94</v>
      </c>
      <c r="B98" s="3" t="s">
        <v>14</v>
      </c>
      <c r="C98" s="3" t="s">
        <v>72</v>
      </c>
      <c r="D98" s="9"/>
      <c r="E98" s="2">
        <f>E99</f>
        <v>21100.4</v>
      </c>
      <c r="F98" s="23">
        <f>F99</f>
        <v>20711.4</v>
      </c>
      <c r="G98" s="48">
        <f t="shared" si="3"/>
        <v>0.9815643305340183</v>
      </c>
    </row>
    <row r="99" spans="1:7" s="38" customFormat="1" ht="46.5" customHeight="1">
      <c r="A99" s="5" t="s">
        <v>100</v>
      </c>
      <c r="B99" s="4" t="s">
        <v>14</v>
      </c>
      <c r="C99" s="4" t="s">
        <v>72</v>
      </c>
      <c r="D99" s="8">
        <v>200</v>
      </c>
      <c r="E99" s="1">
        <f>E100</f>
        <v>21100.4</v>
      </c>
      <c r="F99" s="10">
        <f>F100</f>
        <v>20711.4</v>
      </c>
      <c r="G99" s="48">
        <f t="shared" si="3"/>
        <v>0.9815643305340183</v>
      </c>
    </row>
    <row r="100" spans="1:7" s="38" customFormat="1" ht="39" customHeight="1">
      <c r="A100" s="5" t="s">
        <v>56</v>
      </c>
      <c r="B100" s="4" t="s">
        <v>14</v>
      </c>
      <c r="C100" s="4" t="s">
        <v>72</v>
      </c>
      <c r="D100" s="8">
        <v>240</v>
      </c>
      <c r="E100" s="40">
        <v>21100.4</v>
      </c>
      <c r="F100" s="1">
        <v>20711.4</v>
      </c>
      <c r="G100" s="48">
        <f t="shared" si="3"/>
        <v>0.9815643305340183</v>
      </c>
    </row>
    <row r="101" spans="1:7" s="38" customFormat="1" ht="36.75" customHeight="1">
      <c r="A101" s="6" t="s">
        <v>34</v>
      </c>
      <c r="B101" s="3" t="s">
        <v>14</v>
      </c>
      <c r="C101" s="3" t="s">
        <v>74</v>
      </c>
      <c r="D101" s="9"/>
      <c r="E101" s="2">
        <f>E102</f>
        <v>500</v>
      </c>
      <c r="F101" s="23">
        <f>F102</f>
        <v>205.6</v>
      </c>
      <c r="G101" s="48">
        <f t="shared" si="3"/>
        <v>0.4112</v>
      </c>
    </row>
    <row r="102" spans="1:7" s="38" customFormat="1" ht="27" customHeight="1">
      <c r="A102" s="5" t="s">
        <v>100</v>
      </c>
      <c r="B102" s="4" t="s">
        <v>14</v>
      </c>
      <c r="C102" s="4" t="s">
        <v>74</v>
      </c>
      <c r="D102" s="8">
        <v>200</v>
      </c>
      <c r="E102" s="1">
        <f>E103</f>
        <v>500</v>
      </c>
      <c r="F102" s="10">
        <f>F103</f>
        <v>205.6</v>
      </c>
      <c r="G102" s="48">
        <f t="shared" si="3"/>
        <v>0.4112</v>
      </c>
    </row>
    <row r="103" spans="1:8" s="38" customFormat="1" ht="52.5" customHeight="1">
      <c r="A103" s="5" t="s">
        <v>56</v>
      </c>
      <c r="B103" s="4" t="s">
        <v>14</v>
      </c>
      <c r="C103" s="4" t="s">
        <v>74</v>
      </c>
      <c r="D103" s="8">
        <v>240</v>
      </c>
      <c r="E103" s="1">
        <v>500</v>
      </c>
      <c r="F103" s="1">
        <v>205.6</v>
      </c>
      <c r="G103" s="48">
        <f t="shared" si="3"/>
        <v>0.4112</v>
      </c>
      <c r="H103" s="38">
        <v>492.9</v>
      </c>
    </row>
    <row r="104" spans="1:7" s="38" customFormat="1" ht="36.75" customHeight="1">
      <c r="A104" s="6" t="s">
        <v>113</v>
      </c>
      <c r="B104" s="3" t="s">
        <v>114</v>
      </c>
      <c r="C104" s="3"/>
      <c r="D104" s="9"/>
      <c r="E104" s="2">
        <f aca="true" t="shared" si="5" ref="E104:F107">E105</f>
        <v>3</v>
      </c>
      <c r="F104" s="2">
        <f t="shared" si="5"/>
        <v>0.9</v>
      </c>
      <c r="G104" s="48">
        <f t="shared" si="3"/>
        <v>0.3</v>
      </c>
    </row>
    <row r="105" spans="1:7" s="38" customFormat="1" ht="36.75" customHeight="1">
      <c r="A105" s="33" t="s">
        <v>130</v>
      </c>
      <c r="B105" s="3" t="s">
        <v>121</v>
      </c>
      <c r="C105" s="3"/>
      <c r="D105" s="9"/>
      <c r="E105" s="2">
        <f t="shared" si="5"/>
        <v>3</v>
      </c>
      <c r="F105" s="23">
        <f t="shared" si="5"/>
        <v>0.9</v>
      </c>
      <c r="G105" s="48">
        <f t="shared" si="3"/>
        <v>0.3</v>
      </c>
    </row>
    <row r="106" spans="1:7" s="38" customFormat="1" ht="193.5" customHeight="1">
      <c r="A106" s="24" t="s">
        <v>115</v>
      </c>
      <c r="B106" s="3" t="s">
        <v>121</v>
      </c>
      <c r="C106" s="3" t="s">
        <v>129</v>
      </c>
      <c r="D106" s="9"/>
      <c r="E106" s="2">
        <f t="shared" si="5"/>
        <v>3</v>
      </c>
      <c r="F106" s="23">
        <f t="shared" si="5"/>
        <v>0.9</v>
      </c>
      <c r="G106" s="48">
        <f t="shared" si="3"/>
        <v>0.3</v>
      </c>
    </row>
    <row r="107" spans="1:7" s="38" customFormat="1" ht="42.75" customHeight="1">
      <c r="A107" s="5" t="s">
        <v>100</v>
      </c>
      <c r="B107" s="4" t="s">
        <v>121</v>
      </c>
      <c r="C107" s="4" t="s">
        <v>129</v>
      </c>
      <c r="D107" s="8">
        <v>200</v>
      </c>
      <c r="E107" s="1">
        <f t="shared" si="5"/>
        <v>3</v>
      </c>
      <c r="F107" s="10">
        <f t="shared" si="5"/>
        <v>0.9</v>
      </c>
      <c r="G107" s="48">
        <f t="shared" si="3"/>
        <v>0.3</v>
      </c>
    </row>
    <row r="108" spans="1:7" s="38" customFormat="1" ht="45" customHeight="1">
      <c r="A108" s="5" t="s">
        <v>56</v>
      </c>
      <c r="B108" s="4" t="s">
        <v>121</v>
      </c>
      <c r="C108" s="4" t="s">
        <v>129</v>
      </c>
      <c r="D108" s="8">
        <v>240</v>
      </c>
      <c r="E108" s="1">
        <v>3</v>
      </c>
      <c r="F108" s="10">
        <v>0.9</v>
      </c>
      <c r="G108" s="48">
        <f t="shared" si="3"/>
        <v>0.3</v>
      </c>
    </row>
    <row r="109" spans="1:7" s="38" customFormat="1" ht="25.5">
      <c r="A109" s="6" t="s">
        <v>46</v>
      </c>
      <c r="B109" s="3" t="s">
        <v>47</v>
      </c>
      <c r="C109" s="3"/>
      <c r="D109" s="9"/>
      <c r="E109" s="2">
        <f>E110+E115</f>
        <v>651.3</v>
      </c>
      <c r="F109" s="2">
        <f>F110+F116</f>
        <v>632.6</v>
      </c>
      <c r="G109" s="48">
        <f t="shared" si="3"/>
        <v>0.9712881928450792</v>
      </c>
    </row>
    <row r="110" spans="1:9" s="39" customFormat="1" ht="25.5">
      <c r="A110" s="33" t="s">
        <v>60</v>
      </c>
      <c r="B110" s="3" t="s">
        <v>58</v>
      </c>
      <c r="C110" s="3"/>
      <c r="D110" s="9"/>
      <c r="E110" s="2">
        <f aca="true" t="shared" si="6" ref="E110:F112">E111</f>
        <v>122.3</v>
      </c>
      <c r="F110" s="23">
        <f t="shared" si="6"/>
        <v>122.3</v>
      </c>
      <c r="G110" s="48">
        <f t="shared" si="3"/>
        <v>1</v>
      </c>
      <c r="H110" s="38"/>
      <c r="I110" s="38"/>
    </row>
    <row r="111" spans="1:8" s="38" customFormat="1" ht="204.75" customHeight="1">
      <c r="A111" s="24" t="s">
        <v>110</v>
      </c>
      <c r="B111" s="3" t="s">
        <v>58</v>
      </c>
      <c r="C111" s="3" t="s">
        <v>73</v>
      </c>
      <c r="D111" s="9"/>
      <c r="E111" s="2">
        <f t="shared" si="6"/>
        <v>122.3</v>
      </c>
      <c r="F111" s="23">
        <f t="shared" si="6"/>
        <v>122.3</v>
      </c>
      <c r="G111" s="48">
        <f t="shared" si="3"/>
        <v>1</v>
      </c>
      <c r="H111" s="38">
        <v>630</v>
      </c>
    </row>
    <row r="112" spans="1:7" s="38" customFormat="1" ht="36.75" customHeight="1">
      <c r="A112" s="5" t="s">
        <v>100</v>
      </c>
      <c r="B112" s="4" t="s">
        <v>58</v>
      </c>
      <c r="C112" s="4" t="s">
        <v>73</v>
      </c>
      <c r="D112" s="8">
        <v>200</v>
      </c>
      <c r="E112" s="1">
        <f t="shared" si="6"/>
        <v>122.3</v>
      </c>
      <c r="F112" s="10">
        <f t="shared" si="6"/>
        <v>122.3</v>
      </c>
      <c r="G112" s="48">
        <f t="shared" si="3"/>
        <v>1</v>
      </c>
    </row>
    <row r="113" spans="1:7" s="38" customFormat="1" ht="38.25" customHeight="1">
      <c r="A113" s="5" t="s">
        <v>56</v>
      </c>
      <c r="B113" s="4" t="s">
        <v>58</v>
      </c>
      <c r="C113" s="4" t="s">
        <v>73</v>
      </c>
      <c r="D113" s="8">
        <v>240</v>
      </c>
      <c r="E113" s="1">
        <v>122.3</v>
      </c>
      <c r="F113" s="10">
        <v>122.3</v>
      </c>
      <c r="G113" s="48">
        <f t="shared" si="3"/>
        <v>1</v>
      </c>
    </row>
    <row r="114" spans="1:9" s="34" customFormat="1" ht="16.5" customHeight="1">
      <c r="A114" s="6" t="s">
        <v>131</v>
      </c>
      <c r="B114" s="3" t="s">
        <v>132</v>
      </c>
      <c r="C114" s="3"/>
      <c r="D114" s="8"/>
      <c r="E114" s="2">
        <f aca="true" t="shared" si="7" ref="E114:F116">E115</f>
        <v>529</v>
      </c>
      <c r="F114" s="10">
        <f t="shared" si="7"/>
        <v>510.3</v>
      </c>
      <c r="G114" s="48">
        <f t="shared" si="3"/>
        <v>0.9646502835538753</v>
      </c>
      <c r="H114" s="38"/>
      <c r="I114" s="38"/>
    </row>
    <row r="115" spans="1:7" s="38" customFormat="1" ht="93" customHeight="1">
      <c r="A115" s="6" t="s">
        <v>134</v>
      </c>
      <c r="B115" s="3" t="s">
        <v>132</v>
      </c>
      <c r="C115" s="3" t="s">
        <v>133</v>
      </c>
      <c r="D115" s="8"/>
      <c r="E115" s="2">
        <f t="shared" si="7"/>
        <v>529</v>
      </c>
      <c r="F115" s="10">
        <f t="shared" si="7"/>
        <v>510.3</v>
      </c>
      <c r="G115" s="48">
        <f t="shared" si="3"/>
        <v>0.9646502835538753</v>
      </c>
    </row>
    <row r="116" spans="1:7" s="38" customFormat="1" ht="15.75" customHeight="1">
      <c r="A116" s="5" t="s">
        <v>100</v>
      </c>
      <c r="B116" s="4" t="s">
        <v>132</v>
      </c>
      <c r="C116" s="4" t="s">
        <v>133</v>
      </c>
      <c r="D116" s="8">
        <v>200</v>
      </c>
      <c r="E116" s="1">
        <f t="shared" si="7"/>
        <v>529</v>
      </c>
      <c r="F116" s="10">
        <f t="shared" si="7"/>
        <v>510.3</v>
      </c>
      <c r="G116" s="48">
        <f t="shared" si="3"/>
        <v>0.9646502835538753</v>
      </c>
    </row>
    <row r="117" spans="1:7" s="38" customFormat="1" ht="38.25">
      <c r="A117" s="5" t="s">
        <v>56</v>
      </c>
      <c r="B117" s="4" t="s">
        <v>132</v>
      </c>
      <c r="C117" s="4" t="s">
        <v>133</v>
      </c>
      <c r="D117" s="8">
        <v>240</v>
      </c>
      <c r="E117" s="1">
        <v>529</v>
      </c>
      <c r="F117" s="10">
        <v>510.3</v>
      </c>
      <c r="G117" s="48">
        <f t="shared" si="3"/>
        <v>0.9646502835538753</v>
      </c>
    </row>
    <row r="118" spans="1:7" s="38" customFormat="1" ht="26.25" customHeight="1">
      <c r="A118" s="6" t="s">
        <v>48</v>
      </c>
      <c r="B118" s="3" t="s">
        <v>49</v>
      </c>
      <c r="C118" s="3"/>
      <c r="D118" s="9"/>
      <c r="E118" s="2">
        <f>E119+E123</f>
        <v>7381</v>
      </c>
      <c r="F118" s="23">
        <f>F119+F123</f>
        <v>7167.5</v>
      </c>
      <c r="G118" s="48">
        <f t="shared" si="3"/>
        <v>0.9710743801652892</v>
      </c>
    </row>
    <row r="119" spans="1:9" s="34" customFormat="1" ht="23.25" customHeight="1">
      <c r="A119" s="6" t="s">
        <v>15</v>
      </c>
      <c r="B119" s="3" t="s">
        <v>16</v>
      </c>
      <c r="C119" s="3"/>
      <c r="D119" s="9"/>
      <c r="E119" s="2">
        <f aca="true" t="shared" si="8" ref="E119:F121">E120</f>
        <v>4165</v>
      </c>
      <c r="F119" s="2">
        <f t="shared" si="8"/>
        <v>3969</v>
      </c>
      <c r="G119" s="48">
        <f t="shared" si="3"/>
        <v>0.9529411764705882</v>
      </c>
      <c r="H119" s="38"/>
      <c r="I119" s="38"/>
    </row>
    <row r="120" spans="1:7" s="38" customFormat="1" ht="76.5">
      <c r="A120" s="6" t="s">
        <v>102</v>
      </c>
      <c r="B120" s="3" t="s">
        <v>16</v>
      </c>
      <c r="C120" s="3" t="s">
        <v>75</v>
      </c>
      <c r="D120" s="9"/>
      <c r="E120" s="2">
        <f t="shared" si="8"/>
        <v>4165</v>
      </c>
      <c r="F120" s="23">
        <f t="shared" si="8"/>
        <v>3969</v>
      </c>
      <c r="G120" s="48">
        <f t="shared" si="3"/>
        <v>0.9529411764705882</v>
      </c>
    </row>
    <row r="121" spans="1:7" s="38" customFormat="1" ht="38.25">
      <c r="A121" s="5" t="s">
        <v>100</v>
      </c>
      <c r="B121" s="4" t="s">
        <v>16</v>
      </c>
      <c r="C121" s="4" t="s">
        <v>75</v>
      </c>
      <c r="D121" s="8">
        <v>200</v>
      </c>
      <c r="E121" s="1">
        <f t="shared" si="8"/>
        <v>4165</v>
      </c>
      <c r="F121" s="10">
        <f t="shared" si="8"/>
        <v>3969</v>
      </c>
      <c r="G121" s="48">
        <f t="shared" si="3"/>
        <v>0.9529411764705882</v>
      </c>
    </row>
    <row r="122" spans="1:9" s="38" customFormat="1" ht="38.25">
      <c r="A122" s="5" t="s">
        <v>56</v>
      </c>
      <c r="B122" s="4" t="s">
        <v>16</v>
      </c>
      <c r="C122" s="4" t="s">
        <v>75</v>
      </c>
      <c r="D122" s="8">
        <v>240</v>
      </c>
      <c r="E122" s="1">
        <v>4165</v>
      </c>
      <c r="F122" s="10">
        <v>3969</v>
      </c>
      <c r="G122" s="48">
        <f t="shared" si="3"/>
        <v>0.9529411764705882</v>
      </c>
      <c r="H122" s="39"/>
      <c r="I122" s="39"/>
    </row>
    <row r="123" spans="1:9" s="39" customFormat="1" ht="25.5">
      <c r="A123" s="6" t="s">
        <v>61</v>
      </c>
      <c r="B123" s="3" t="s">
        <v>33</v>
      </c>
      <c r="C123" s="3"/>
      <c r="D123" s="9"/>
      <c r="E123" s="2">
        <f>E124</f>
        <v>3216</v>
      </c>
      <c r="F123" s="23">
        <f>F124</f>
        <v>3198.5</v>
      </c>
      <c r="G123" s="48">
        <f t="shared" si="3"/>
        <v>0.9945584577114428</v>
      </c>
      <c r="H123" s="38"/>
      <c r="I123" s="38"/>
    </row>
    <row r="124" spans="1:7" s="38" customFormat="1" ht="40.5" customHeight="1">
      <c r="A124" s="6" t="s">
        <v>32</v>
      </c>
      <c r="B124" s="3" t="s">
        <v>33</v>
      </c>
      <c r="C124" s="3" t="s">
        <v>76</v>
      </c>
      <c r="D124" s="9"/>
      <c r="E124" s="2">
        <f>E125</f>
        <v>3216</v>
      </c>
      <c r="F124" s="2">
        <f>F125</f>
        <v>3198.5</v>
      </c>
      <c r="G124" s="48">
        <f t="shared" si="3"/>
        <v>0.9945584577114428</v>
      </c>
    </row>
    <row r="125" spans="1:8" s="38" customFormat="1" ht="38.25">
      <c r="A125" s="5" t="s">
        <v>100</v>
      </c>
      <c r="B125" s="4" t="s">
        <v>33</v>
      </c>
      <c r="C125" s="4" t="s">
        <v>76</v>
      </c>
      <c r="D125" s="8">
        <v>200</v>
      </c>
      <c r="E125" s="1">
        <f>E126</f>
        <v>3216</v>
      </c>
      <c r="F125" s="1">
        <v>3198.5</v>
      </c>
      <c r="G125" s="48">
        <f t="shared" si="3"/>
        <v>0.9945584577114428</v>
      </c>
      <c r="H125" s="38">
        <v>92</v>
      </c>
    </row>
    <row r="126" spans="1:9" s="38" customFormat="1" ht="24.75" customHeight="1">
      <c r="A126" s="5" t="s">
        <v>56</v>
      </c>
      <c r="B126" s="4" t="s">
        <v>33</v>
      </c>
      <c r="C126" s="4" t="s">
        <v>76</v>
      </c>
      <c r="D126" s="8">
        <v>240</v>
      </c>
      <c r="E126" s="1">
        <v>3216</v>
      </c>
      <c r="F126" s="1">
        <f>F125</f>
        <v>3198.5</v>
      </c>
      <c r="G126" s="48">
        <f t="shared" si="3"/>
        <v>0.9945584577114428</v>
      </c>
      <c r="H126" s="34"/>
      <c r="I126" s="34"/>
    </row>
    <row r="127" spans="1:7" s="38" customFormat="1" ht="18" customHeight="1">
      <c r="A127" s="6" t="s">
        <v>50</v>
      </c>
      <c r="B127" s="3" t="s">
        <v>51</v>
      </c>
      <c r="C127" s="4"/>
      <c r="D127" s="8"/>
      <c r="E127" s="2">
        <f>E128+E132</f>
        <v>2166.7</v>
      </c>
      <c r="F127" s="2">
        <f>F128+F132</f>
        <v>2166.2</v>
      </c>
      <c r="G127" s="48">
        <f t="shared" si="3"/>
        <v>0.999769234319472</v>
      </c>
    </row>
    <row r="128" spans="1:7" s="38" customFormat="1" ht="25.5">
      <c r="A128" s="6" t="s">
        <v>96</v>
      </c>
      <c r="B128" s="3" t="s">
        <v>97</v>
      </c>
      <c r="C128" s="3"/>
      <c r="D128" s="9"/>
      <c r="E128" s="2">
        <f>E130</f>
        <v>1167.4</v>
      </c>
      <c r="F128" s="2">
        <f>F129</f>
        <v>1167</v>
      </c>
      <c r="G128" s="48">
        <f t="shared" si="3"/>
        <v>0.9996573582319684</v>
      </c>
    </row>
    <row r="129" spans="1:8" s="38" customFormat="1" ht="63" customHeight="1">
      <c r="A129" s="6" t="s">
        <v>31</v>
      </c>
      <c r="B129" s="3" t="s">
        <v>97</v>
      </c>
      <c r="C129" s="3" t="s">
        <v>77</v>
      </c>
      <c r="D129" s="9"/>
      <c r="E129" s="2">
        <f>E130</f>
        <v>1167.4</v>
      </c>
      <c r="F129" s="2">
        <f>F130</f>
        <v>1167</v>
      </c>
      <c r="G129" s="48">
        <f t="shared" si="3"/>
        <v>0.9996573582319684</v>
      </c>
      <c r="H129" s="38">
        <v>200</v>
      </c>
    </row>
    <row r="130" spans="1:7" s="38" customFormat="1" ht="37.5" customHeight="1">
      <c r="A130" s="7" t="s">
        <v>37</v>
      </c>
      <c r="B130" s="4" t="s">
        <v>97</v>
      </c>
      <c r="C130" s="4" t="s">
        <v>77</v>
      </c>
      <c r="D130" s="8">
        <v>300</v>
      </c>
      <c r="E130" s="1">
        <f>E131</f>
        <v>1167.4</v>
      </c>
      <c r="F130" s="1">
        <f>F131</f>
        <v>1167</v>
      </c>
      <c r="G130" s="48">
        <f t="shared" si="3"/>
        <v>0.9996573582319684</v>
      </c>
    </row>
    <row r="131" spans="1:7" s="34" customFormat="1" ht="25.5">
      <c r="A131" s="5" t="s">
        <v>38</v>
      </c>
      <c r="B131" s="4" t="s">
        <v>97</v>
      </c>
      <c r="C131" s="4" t="s">
        <v>77</v>
      </c>
      <c r="D131" s="8">
        <v>310</v>
      </c>
      <c r="E131" s="1">
        <v>1167.4</v>
      </c>
      <c r="F131" s="1">
        <v>1167</v>
      </c>
      <c r="G131" s="48">
        <f t="shared" si="3"/>
        <v>0.9996573582319684</v>
      </c>
    </row>
    <row r="132" spans="1:7" s="38" customFormat="1" ht="29.25" customHeight="1">
      <c r="A132" s="6" t="s">
        <v>27</v>
      </c>
      <c r="B132" s="3" t="s">
        <v>17</v>
      </c>
      <c r="C132" s="3"/>
      <c r="D132" s="9"/>
      <c r="E132" s="2">
        <f>E133+E136</f>
        <v>999.3</v>
      </c>
      <c r="F132" s="2">
        <f>F133+F136</f>
        <v>999.2</v>
      </c>
      <c r="G132" s="48">
        <f t="shared" si="3"/>
        <v>0.9998999299509658</v>
      </c>
    </row>
    <row r="133" spans="1:7" s="38" customFormat="1" ht="69" customHeight="1">
      <c r="A133" s="6" t="s">
        <v>86</v>
      </c>
      <c r="B133" s="3" t="s">
        <v>17</v>
      </c>
      <c r="C133" s="3" t="s">
        <v>82</v>
      </c>
      <c r="D133" s="9"/>
      <c r="E133" s="2">
        <f>E134</f>
        <v>561</v>
      </c>
      <c r="F133" s="23">
        <f>F134</f>
        <v>561</v>
      </c>
      <c r="G133" s="48">
        <f t="shared" si="3"/>
        <v>1</v>
      </c>
    </row>
    <row r="134" spans="1:7" s="38" customFormat="1" ht="24" customHeight="1">
      <c r="A134" s="5" t="s">
        <v>37</v>
      </c>
      <c r="B134" s="4" t="s">
        <v>17</v>
      </c>
      <c r="C134" s="4" t="s">
        <v>82</v>
      </c>
      <c r="D134" s="8">
        <v>300</v>
      </c>
      <c r="E134" s="1">
        <f>E135</f>
        <v>561</v>
      </c>
      <c r="F134" s="10">
        <f>F135</f>
        <v>561</v>
      </c>
      <c r="G134" s="48">
        <f t="shared" si="3"/>
        <v>1</v>
      </c>
    </row>
    <row r="135" spans="1:9" s="38" customFormat="1" ht="29.25" customHeight="1">
      <c r="A135" s="5" t="s">
        <v>38</v>
      </c>
      <c r="B135" s="4" t="s">
        <v>17</v>
      </c>
      <c r="C135" s="4" t="s">
        <v>82</v>
      </c>
      <c r="D135" s="8">
        <v>310</v>
      </c>
      <c r="E135" s="1">
        <v>561</v>
      </c>
      <c r="F135" s="10">
        <v>561</v>
      </c>
      <c r="G135" s="48">
        <f t="shared" si="3"/>
        <v>1</v>
      </c>
      <c r="H135" s="39"/>
      <c r="I135" s="39"/>
    </row>
    <row r="136" spans="1:7" s="38" customFormat="1" ht="63.75">
      <c r="A136" s="21" t="s">
        <v>87</v>
      </c>
      <c r="B136" s="3" t="s">
        <v>17</v>
      </c>
      <c r="C136" s="3" t="s">
        <v>83</v>
      </c>
      <c r="D136" s="9"/>
      <c r="E136" s="2">
        <f>E137</f>
        <v>438.3</v>
      </c>
      <c r="F136" s="2">
        <f>F137</f>
        <v>438.2</v>
      </c>
      <c r="G136" s="48">
        <f t="shared" si="3"/>
        <v>0.9997718457677389</v>
      </c>
    </row>
    <row r="137" spans="1:7" s="38" customFormat="1" ht="25.5">
      <c r="A137" s="5" t="s">
        <v>37</v>
      </c>
      <c r="B137" s="4" t="s">
        <v>17</v>
      </c>
      <c r="C137" s="4" t="s">
        <v>83</v>
      </c>
      <c r="D137" s="8">
        <v>300</v>
      </c>
      <c r="E137" s="1">
        <f>E138</f>
        <v>438.3</v>
      </c>
      <c r="F137" s="8">
        <f>F138</f>
        <v>438.2</v>
      </c>
      <c r="G137" s="48">
        <f t="shared" si="3"/>
        <v>0.9997718457677389</v>
      </c>
    </row>
    <row r="138" spans="1:7" s="38" customFormat="1" ht="25.5">
      <c r="A138" s="5" t="s">
        <v>57</v>
      </c>
      <c r="B138" s="4" t="s">
        <v>17</v>
      </c>
      <c r="C138" s="4" t="s">
        <v>83</v>
      </c>
      <c r="D138" s="8">
        <v>320</v>
      </c>
      <c r="E138" s="1">
        <v>438.3</v>
      </c>
      <c r="F138" s="8">
        <v>438.2</v>
      </c>
      <c r="G138" s="48">
        <f t="shared" si="3"/>
        <v>0.9997718457677389</v>
      </c>
    </row>
    <row r="139" spans="1:7" s="38" customFormat="1" ht="15" customHeight="1">
      <c r="A139" s="6" t="s">
        <v>53</v>
      </c>
      <c r="B139" s="3" t="s">
        <v>54</v>
      </c>
      <c r="C139" s="3"/>
      <c r="D139" s="9"/>
      <c r="E139" s="2">
        <f aca="true" t="shared" si="9" ref="E139:F142">E140</f>
        <v>273.4</v>
      </c>
      <c r="F139" s="2">
        <f t="shared" si="9"/>
        <v>273.3</v>
      </c>
      <c r="G139" s="48">
        <f t="shared" si="3"/>
        <v>0.9996342355523045</v>
      </c>
    </row>
    <row r="140" spans="1:7" s="38" customFormat="1" ht="12.75">
      <c r="A140" s="6" t="s">
        <v>24</v>
      </c>
      <c r="B140" s="3" t="s">
        <v>20</v>
      </c>
      <c r="C140" s="3"/>
      <c r="D140" s="9"/>
      <c r="E140" s="2">
        <f t="shared" si="9"/>
        <v>273.4</v>
      </c>
      <c r="F140" s="2">
        <f t="shared" si="9"/>
        <v>273.3</v>
      </c>
      <c r="G140" s="48">
        <f aca="true" t="shared" si="10" ref="G140:G148">F140/E140</f>
        <v>0.9996342355523045</v>
      </c>
    </row>
    <row r="141" spans="1:8" s="38" customFormat="1" ht="104.25" customHeight="1">
      <c r="A141" s="24" t="s">
        <v>103</v>
      </c>
      <c r="B141" s="4" t="s">
        <v>20</v>
      </c>
      <c r="C141" s="4" t="s">
        <v>78</v>
      </c>
      <c r="D141" s="8"/>
      <c r="E141" s="1">
        <f t="shared" si="9"/>
        <v>273.4</v>
      </c>
      <c r="F141" s="1">
        <f t="shared" si="9"/>
        <v>273.3</v>
      </c>
      <c r="G141" s="48">
        <f t="shared" si="10"/>
        <v>0.9996342355523045</v>
      </c>
      <c r="H141" s="38">
        <v>45.8</v>
      </c>
    </row>
    <row r="142" spans="1:9" s="39" customFormat="1" ht="14.25" customHeight="1">
      <c r="A142" s="5" t="s">
        <v>100</v>
      </c>
      <c r="B142" s="4" t="s">
        <v>20</v>
      </c>
      <c r="C142" s="4" t="s">
        <v>78</v>
      </c>
      <c r="D142" s="8">
        <v>200</v>
      </c>
      <c r="E142" s="1">
        <f t="shared" si="9"/>
        <v>273.4</v>
      </c>
      <c r="F142" s="1">
        <f t="shared" si="9"/>
        <v>273.3</v>
      </c>
      <c r="G142" s="48">
        <f t="shared" si="10"/>
        <v>0.9996342355523045</v>
      </c>
      <c r="H142" s="38"/>
      <c r="I142" s="38"/>
    </row>
    <row r="143" spans="1:9" s="38" customFormat="1" ht="38.25">
      <c r="A143" s="7" t="s">
        <v>56</v>
      </c>
      <c r="B143" s="4" t="s">
        <v>20</v>
      </c>
      <c r="C143" s="4" t="s">
        <v>78</v>
      </c>
      <c r="D143" s="8">
        <v>240</v>
      </c>
      <c r="E143" s="1">
        <v>273.4</v>
      </c>
      <c r="F143" s="1">
        <v>273.3</v>
      </c>
      <c r="G143" s="48">
        <f t="shared" si="10"/>
        <v>0.9996342355523045</v>
      </c>
      <c r="H143" s="34"/>
      <c r="I143" s="34"/>
    </row>
    <row r="144" spans="1:7" s="38" customFormat="1" ht="12.75">
      <c r="A144" s="6" t="s">
        <v>112</v>
      </c>
      <c r="B144" s="3" t="s">
        <v>52</v>
      </c>
      <c r="C144" s="3"/>
      <c r="D144" s="9"/>
      <c r="E144" s="2">
        <f aca="true" t="shared" si="11" ref="E144:F147">E145</f>
        <v>394</v>
      </c>
      <c r="F144" s="2">
        <f t="shared" si="11"/>
        <v>392.9</v>
      </c>
      <c r="G144" s="48">
        <f t="shared" si="10"/>
        <v>0.9972081218274111</v>
      </c>
    </row>
    <row r="145" spans="1:7" s="38" customFormat="1" ht="12.75">
      <c r="A145" s="6" t="s">
        <v>25</v>
      </c>
      <c r="B145" s="3" t="s">
        <v>19</v>
      </c>
      <c r="C145" s="3"/>
      <c r="D145" s="9"/>
      <c r="E145" s="2">
        <f t="shared" si="11"/>
        <v>394</v>
      </c>
      <c r="F145" s="23">
        <f t="shared" si="11"/>
        <v>392.9</v>
      </c>
      <c r="G145" s="48">
        <f t="shared" si="10"/>
        <v>0.9972081218274111</v>
      </c>
    </row>
    <row r="146" spans="1:7" s="38" customFormat="1" ht="12.75">
      <c r="A146" s="24" t="s">
        <v>111</v>
      </c>
      <c r="B146" s="4" t="s">
        <v>19</v>
      </c>
      <c r="C146" s="4" t="s">
        <v>79</v>
      </c>
      <c r="D146" s="8"/>
      <c r="E146" s="1">
        <f t="shared" si="11"/>
        <v>394</v>
      </c>
      <c r="F146" s="10">
        <f t="shared" si="11"/>
        <v>392.9</v>
      </c>
      <c r="G146" s="48">
        <f t="shared" si="10"/>
        <v>0.9972081218274111</v>
      </c>
    </row>
    <row r="147" spans="1:9" ht="38.25">
      <c r="A147" s="5" t="s">
        <v>100</v>
      </c>
      <c r="B147" s="4" t="s">
        <v>19</v>
      </c>
      <c r="C147" s="4" t="s">
        <v>79</v>
      </c>
      <c r="D147" s="8">
        <v>200</v>
      </c>
      <c r="E147" s="1">
        <f t="shared" si="11"/>
        <v>394</v>
      </c>
      <c r="F147" s="10">
        <f t="shared" si="11"/>
        <v>392.9</v>
      </c>
      <c r="G147" s="48">
        <f t="shared" si="10"/>
        <v>0.9972081218274111</v>
      </c>
      <c r="H147" s="38"/>
      <c r="I147" s="38"/>
    </row>
    <row r="148" spans="1:9" ht="38.25">
      <c r="A148" s="7" t="s">
        <v>56</v>
      </c>
      <c r="B148" s="4" t="s">
        <v>19</v>
      </c>
      <c r="C148" s="4" t="s">
        <v>79</v>
      </c>
      <c r="D148" s="8">
        <v>240</v>
      </c>
      <c r="E148" s="1">
        <v>394</v>
      </c>
      <c r="F148" s="10">
        <v>392.9</v>
      </c>
      <c r="G148" s="48">
        <f t="shared" si="10"/>
        <v>0.9972081218274111</v>
      </c>
      <c r="H148" s="38"/>
      <c r="I148" s="38"/>
    </row>
    <row r="149" spans="1:9" ht="12.75">
      <c r="A149" s="24" t="s">
        <v>95</v>
      </c>
      <c r="B149" s="4"/>
      <c r="C149" s="4"/>
      <c r="D149" s="8"/>
      <c r="E149" s="2">
        <f>E11+E60+E84+E93+E104+E109+E118+E127+E139+E144</f>
        <v>67255.7</v>
      </c>
      <c r="F149" s="2">
        <f>F11+F60+F84+F94+F104+F109++F118+++F127+F139+F144</f>
        <v>64095.1</v>
      </c>
      <c r="G149" s="2"/>
      <c r="H149" s="38"/>
      <c r="I149" s="38"/>
    </row>
    <row r="150" spans="8:9" ht="12.75">
      <c r="H150" s="39"/>
      <c r="I150" s="39"/>
    </row>
    <row r="151" spans="8:9" ht="12.75">
      <c r="H151" s="38"/>
      <c r="I151" s="38"/>
    </row>
    <row r="152" spans="8:9" ht="12.75">
      <c r="H152" s="38"/>
      <c r="I152" s="38"/>
    </row>
    <row r="153" spans="8:9" ht="12.75">
      <c r="H153" s="38"/>
      <c r="I153" s="38"/>
    </row>
    <row r="154" spans="8:9" ht="12.75">
      <c r="H154" s="38"/>
      <c r="I154" s="38"/>
    </row>
    <row r="174" ht="12.75">
      <c r="G174" s="2"/>
    </row>
  </sheetData>
  <sheetProtection/>
  <mergeCells count="4">
    <mergeCell ref="A6:G8"/>
    <mergeCell ref="C3:I3"/>
    <mergeCell ref="B5:G5"/>
    <mergeCell ref="E4:G4"/>
  </mergeCells>
  <printOptions/>
  <pageMargins left="0.7874015748031497" right="0.15748031496062992" top="0.5511811023622047" bottom="0.5511811023622047" header="0.15748031496062992" footer="0.1574803149606299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 И.В.</dc:creator>
  <cp:keywords/>
  <dc:description/>
  <cp:lastModifiedBy>User</cp:lastModifiedBy>
  <cp:lastPrinted>2023-11-27T07:42:19Z</cp:lastPrinted>
  <dcterms:created xsi:type="dcterms:W3CDTF">2009-01-11T10:15:59Z</dcterms:created>
  <dcterms:modified xsi:type="dcterms:W3CDTF">2024-04-26T10:45:49Z</dcterms:modified>
  <cp:category/>
  <cp:version/>
  <cp:contentType/>
  <cp:contentStatus/>
</cp:coreProperties>
</file>