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_Экспорт" sheetId="1" r:id="rId1"/>
  </sheets>
  <definedNames>
    <definedName name="_Экспорт">'_Экспорт'!$A$9:$D$36</definedName>
    <definedName name="_xlnm.Print_Area" localSheetId="0">'_Экспорт'!$A$2:$I$36</definedName>
  </definedNames>
  <calcPr fullCalcOnLoad="1"/>
</workbook>
</file>

<file path=xl/sharedStrings.xml><?xml version="1.0" encoding="utf-8"?>
<sst xmlns="http://schemas.openxmlformats.org/spreadsheetml/2006/main" count="81" uniqueCount="65">
  <si>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</si>
  <si>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</si>
  <si>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</si>
  <si>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</si>
  <si>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</si>
  <si>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</si>
  <si>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</si>
  <si>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</si>
  <si>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</si>
  <si>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</si>
  <si>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</si>
  <si>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</si>
  <si>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</si>
  <si>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</si>
  <si>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</si>
  <si>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</si>
  <si>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</si>
  <si>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</si>
  <si>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</si>
  <si>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Дотации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</si>
  <si>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</si>
  <si>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</si>
  <si>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</si>
  <si>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</si>
  <si>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</si>
  <si>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</si>
  <si>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</si>
  <si>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</si>
  <si>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</si>
  <si>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</si>
  <si>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</si>
  <si>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</si>
  <si>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</si>
  <si>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</si>
  <si>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</si>
  <si>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</si>
  <si>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</si>
  <si>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</si>
  <si>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</si>
  <si>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1 01 02010 01 0000 110</t>
  </si>
  <si>
    <t>1 17 00000 00 0000 000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</si>
  <si>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</si>
  <si>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</si>
  <si>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</si>
  <si>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</si>
  <si>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</si>
  <si>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</si>
  <si>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1 13 00000 00 0000 000</t>
  </si>
  <si>
    <t xml:space="preserve"> 1 13 02000 00 0000 130</t>
  </si>
  <si>
    <t xml:space="preserve"> 1 13 02990 00 0000 130</t>
  </si>
  <si>
    <t xml:space="preserve"> 1 13 02993 03 0000 130</t>
  </si>
  <si>
    <t>ПРОЧИЕ НЕНАЛОГОВЫЕ ДОХОДЫ</t>
  </si>
  <si>
    <t>Дотации бюджетам внутригородских муниципальных образований городов федерального значения  на выравнивание бюджетной обеспеченности из бюджета субъекта Российской Федерации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</si>
  <si>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</si>
  <si>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</si>
  <si>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 1 13 02993 03 0100 130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</si>
  <si>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</si>
  <si>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</si>
  <si>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внутригородского муниципального образования города федерального значения Санкт-Петербурга  </t>
  </si>
  <si>
    <t xml:space="preserve">    поселок Усть-Ижора за 2023 год</t>
  </si>
  <si>
    <t>%</t>
  </si>
  <si>
    <r>
      <rPr>
        <b/>
        <sz val="9"/>
        <rFont val="Times New Roman"/>
        <family val="1"/>
      </rPr>
      <t>исполнено на 01.01.202</t>
    </r>
    <r>
      <rPr>
        <b/>
        <sz val="10"/>
        <rFont val="Times New Roman"/>
        <family val="1"/>
      </rPr>
      <t xml:space="preserve">4 </t>
    </r>
  </si>
  <si>
    <t>Приложение №1</t>
  </si>
  <si>
    <t xml:space="preserve">        Отчет об исполнении доходов бюджета</t>
  </si>
  <si>
    <t>к  Решению МС МО п. Усть-Ижора от 25.04.2024 № 135-45/2024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</si>
</sst>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  <numFmt numFmtId="183" formatCode="[$-FC19]d\ mmmm\ yyyy\ &quot;г.&quot;"/>
    <numFmt numFmtId="184" formatCode="0.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174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wrapText="1"/>
    </xf>
    <xf numFmtId="174" fontId="8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8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174" fontId="8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4" fontId="8" fillId="0" borderId="1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9" fontId="8" fillId="0" borderId="22" xfId="57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1" xfId="57" applyFont="1" applyFill="1" applyBorder="1" applyAlignment="1">
      <alignment horizontal="center" vertical="center"/>
    </xf>
    <xf numFmtId="9" fontId="8" fillId="0" borderId="11" xfId="57" applyFont="1" applyFill="1" applyBorder="1" applyAlignment="1">
      <alignment horizontal="center" vertical="center"/>
    </xf>
    <xf numFmtId="9" fontId="8" fillId="0" borderId="10" xfId="57" applyFont="1" applyFill="1" applyBorder="1" applyAlignment="1">
      <alignment horizontal="center" vertical="center"/>
    </xf>
    <xf numFmtId="9" fontId="8" fillId="0" borderId="23" xfId="57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="130" zoomScaleSheetLayoutView="130" zoomScalePageLayoutView="0" workbookViewId="0" topLeftCell="A1">
      <selection activeCell="A5" sqref="A5:H5"/>
    </sheetView>
  </sheetViews>
  <sheetFormatPr defaultColWidth="9.140625" defaultRowHeight="12.75"/>
  <cols>
    <col min="1" max="1" width="9.140625" style="7" customWidth="1"/>
    <col min="2" max="2" width="35.140625" style="8" customWidth="1"/>
    <col min="3" max="3" width="37.57421875" style="7" customWidth="1"/>
    <col min="4" max="4" width="11.57421875" style="7" hidden="1" customWidth="1"/>
    <col min="5" max="5" width="2.140625" style="9" hidden="1" customWidth="1"/>
    <col min="6" max="6" width="9.140625" style="9" hidden="1" customWidth="1"/>
    <col min="7" max="7" width="10.7109375" style="10" customWidth="1"/>
    <col min="8" max="8" width="11.28125" style="10" customWidth="1"/>
    <col min="9" max="9" width="13.421875" style="8" customWidth="1"/>
    <col min="10" max="16384" width="9.140625" style="9" customWidth="1"/>
  </cols>
  <sheetData>
    <row r="2" spans="1:9" ht="14.25" customHeight="1">
      <c r="A2" s="54"/>
      <c r="B2" s="55"/>
      <c r="C2" s="63"/>
      <c r="D2" s="55"/>
      <c r="E2" s="55"/>
      <c r="F2" s="55"/>
      <c r="G2" s="55"/>
      <c r="H2" s="55"/>
      <c r="I2" s="55"/>
    </row>
    <row r="3" spans="1:9" ht="14.25" customHeight="1">
      <c r="A3" s="64" t="s">
        <v>62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69" t="s">
        <v>64</v>
      </c>
      <c r="B4" s="69"/>
      <c r="C4" s="69"/>
      <c r="D4" s="69"/>
      <c r="E4" s="69"/>
      <c r="F4" s="69"/>
      <c r="G4" s="69"/>
      <c r="H4" s="69"/>
      <c r="I4" s="69"/>
    </row>
    <row r="5" spans="1:9" ht="27.75" customHeight="1">
      <c r="A5" s="68" t="s">
        <v>63</v>
      </c>
      <c r="B5" s="68"/>
      <c r="C5" s="68"/>
      <c r="D5" s="68"/>
      <c r="E5" s="68"/>
      <c r="F5" s="68"/>
      <c r="G5" s="68"/>
      <c r="H5" s="68"/>
      <c r="I5" s="10"/>
    </row>
    <row r="6" spans="1:9" ht="14.25">
      <c r="A6" s="65" t="s">
        <v>58</v>
      </c>
      <c r="B6" s="65"/>
      <c r="C6" s="65"/>
      <c r="D6" s="65"/>
      <c r="E6" s="66"/>
      <c r="F6" s="66"/>
      <c r="G6" s="66"/>
      <c r="H6" s="66"/>
      <c r="I6" s="66"/>
    </row>
    <row r="7" spans="1:9" ht="14.25">
      <c r="A7" s="65" t="s">
        <v>59</v>
      </c>
      <c r="B7" s="65"/>
      <c r="C7" s="65"/>
      <c r="D7" s="65"/>
      <c r="E7" s="66"/>
      <c r="F7" s="66"/>
      <c r="G7" s="66"/>
      <c r="H7" s="66"/>
      <c r="I7" s="66"/>
    </row>
    <row r="8" spans="1:9" s="22" customFormat="1" ht="31.5" customHeight="1" thickBot="1">
      <c r="A8" s="67"/>
      <c r="B8" s="67"/>
      <c r="C8" s="67"/>
      <c r="D8" s="67"/>
      <c r="E8" s="9"/>
      <c r="F8" s="9"/>
      <c r="G8" s="10"/>
      <c r="H8" s="10"/>
      <c r="I8" s="11" t="s">
        <v>13</v>
      </c>
    </row>
    <row r="9" spans="1:9" s="22" customFormat="1" ht="54.75" customHeight="1">
      <c r="A9" s="12" t="s">
        <v>0</v>
      </c>
      <c r="B9" s="13" t="s">
        <v>1</v>
      </c>
      <c r="C9" s="13" t="s">
        <v>2</v>
      </c>
      <c r="D9" s="13" t="s">
        <v>3</v>
      </c>
      <c r="E9" s="14"/>
      <c r="F9" s="14"/>
      <c r="G9" s="13" t="s">
        <v>35</v>
      </c>
      <c r="H9" s="13" t="s">
        <v>61</v>
      </c>
      <c r="I9" s="51" t="s">
        <v>60</v>
      </c>
    </row>
    <row r="10" spans="1:9" s="22" customFormat="1" ht="34.5" customHeight="1">
      <c r="A10" s="16" t="s">
        <v>4</v>
      </c>
      <c r="B10" s="17" t="s">
        <v>5</v>
      </c>
      <c r="C10" s="18" t="s">
        <v>6</v>
      </c>
      <c r="D10" s="19" t="e">
        <f>SUM(D11,#REF!,D12,#REF!,#REF!)</f>
        <v>#REF!</v>
      </c>
      <c r="E10" s="20"/>
      <c r="F10" s="20"/>
      <c r="G10" s="21">
        <f>G12+G13+G20</f>
        <v>114.2</v>
      </c>
      <c r="H10" s="21">
        <v>117.9</v>
      </c>
      <c r="I10" s="61">
        <f>H10/G10</f>
        <v>1.032399299474606</v>
      </c>
    </row>
    <row r="11" spans="1:9" s="22" customFormat="1" ht="29.25" customHeight="1">
      <c r="A11" s="23">
        <v>182</v>
      </c>
      <c r="B11" s="4" t="s">
        <v>38</v>
      </c>
      <c r="C11" s="24" t="s">
        <v>37</v>
      </c>
      <c r="D11" s="1" t="e">
        <f>SUM(#REF!,#REF!)</f>
        <v>#REF!</v>
      </c>
      <c r="E11" s="20"/>
      <c r="F11" s="20"/>
      <c r="G11" s="5">
        <f>G12</f>
        <v>85.2</v>
      </c>
      <c r="H11" s="5">
        <v>117.9</v>
      </c>
      <c r="I11" s="59">
        <f>H11/G11</f>
        <v>1.3838028169014085</v>
      </c>
    </row>
    <row r="12" spans="1:9" s="22" customFormat="1" ht="26.25" customHeight="1">
      <c r="A12" s="25">
        <v>182</v>
      </c>
      <c r="B12" s="4" t="s">
        <v>39</v>
      </c>
      <c r="C12" s="26" t="s">
        <v>36</v>
      </c>
      <c r="D12" s="1" t="e">
        <f>#REF!</f>
        <v>#REF!</v>
      </c>
      <c r="E12" s="20"/>
      <c r="F12" s="20"/>
      <c r="G12" s="5">
        <v>85.2</v>
      </c>
      <c r="H12" s="5">
        <v>117.9</v>
      </c>
      <c r="I12" s="59">
        <f>H12/G12</f>
        <v>1.3838028169014085</v>
      </c>
    </row>
    <row r="13" spans="1:9" s="22" customFormat="1" ht="29.25" customHeight="1">
      <c r="A13" s="27" t="s">
        <v>4</v>
      </c>
      <c r="B13" s="4" t="s">
        <v>47</v>
      </c>
      <c r="C13" s="26" t="s">
        <v>44</v>
      </c>
      <c r="D13" s="1"/>
      <c r="E13" s="20"/>
      <c r="F13" s="20"/>
      <c r="G13" s="5">
        <f>G14</f>
        <v>24</v>
      </c>
      <c r="H13" s="5"/>
      <c r="I13" s="62">
        <f>H13/G13</f>
        <v>0</v>
      </c>
    </row>
    <row r="14" spans="1:9" s="22" customFormat="1" ht="27.75" customHeight="1">
      <c r="A14" s="27" t="s">
        <v>4</v>
      </c>
      <c r="B14" s="4" t="s">
        <v>48</v>
      </c>
      <c r="C14" s="26" t="s">
        <v>43</v>
      </c>
      <c r="D14" s="1"/>
      <c r="E14" s="20"/>
      <c r="F14" s="20"/>
      <c r="G14" s="5">
        <f>G15</f>
        <v>24</v>
      </c>
      <c r="H14" s="5"/>
      <c r="I14" s="6"/>
    </row>
    <row r="15" spans="1:9" s="22" customFormat="1" ht="43.5" customHeight="1">
      <c r="A15" s="27" t="s">
        <v>4</v>
      </c>
      <c r="B15" s="4" t="s">
        <v>49</v>
      </c>
      <c r="C15" s="26" t="s">
        <v>45</v>
      </c>
      <c r="D15" s="1"/>
      <c r="E15" s="20"/>
      <c r="F15" s="20"/>
      <c r="G15" s="5">
        <f>G16+G18</f>
        <v>24</v>
      </c>
      <c r="H15" s="5"/>
      <c r="I15" s="5"/>
    </row>
    <row r="16" spans="1:9" s="22" customFormat="1" ht="51" customHeight="1">
      <c r="A16" s="25">
        <v>867</v>
      </c>
      <c r="B16" s="4" t="s">
        <v>50</v>
      </c>
      <c r="C16" s="26" t="s">
        <v>46</v>
      </c>
      <c r="D16" s="1"/>
      <c r="E16" s="20"/>
      <c r="F16" s="20"/>
      <c r="G16" s="5">
        <f>G17</f>
        <v>10</v>
      </c>
      <c r="H16" s="5"/>
      <c r="I16" s="5"/>
    </row>
    <row r="17" spans="1:9" s="22" customFormat="1" ht="105" customHeight="1">
      <c r="A17" s="53">
        <v>867</v>
      </c>
      <c r="B17" s="32" t="s">
        <v>55</v>
      </c>
      <c r="C17" s="30" t="s">
        <v>57</v>
      </c>
      <c r="D17" s="1"/>
      <c r="E17" s="20"/>
      <c r="F17" s="20"/>
      <c r="G17" s="35">
        <v>10</v>
      </c>
      <c r="H17" s="35"/>
      <c r="I17" s="35"/>
    </row>
    <row r="18" spans="1:9" s="22" customFormat="1" ht="54.75" customHeight="1">
      <c r="A18" s="25">
        <v>897</v>
      </c>
      <c r="B18" s="4" t="s">
        <v>50</v>
      </c>
      <c r="C18" s="26" t="s">
        <v>46</v>
      </c>
      <c r="D18" s="1"/>
      <c r="E18" s="20"/>
      <c r="F18" s="20"/>
      <c r="G18" s="5">
        <f>G19</f>
        <v>14</v>
      </c>
      <c r="H18" s="5"/>
      <c r="I18" s="6"/>
    </row>
    <row r="19" spans="1:9" s="22" customFormat="1" ht="111.75" customHeight="1">
      <c r="A19" s="53">
        <v>897</v>
      </c>
      <c r="B19" s="32" t="s">
        <v>56</v>
      </c>
      <c r="C19" s="30" t="s">
        <v>57</v>
      </c>
      <c r="D19" s="1"/>
      <c r="E19" s="20"/>
      <c r="F19" s="20"/>
      <c r="G19" s="35">
        <v>14</v>
      </c>
      <c r="H19" s="35"/>
      <c r="I19" s="36"/>
    </row>
    <row r="20" spans="1:9" s="15" customFormat="1" ht="22.5" customHeight="1">
      <c r="A20" s="25" t="s">
        <v>4</v>
      </c>
      <c r="B20" s="4" t="s">
        <v>40</v>
      </c>
      <c r="C20" s="26" t="s">
        <v>51</v>
      </c>
      <c r="D20" s="1"/>
      <c r="E20" s="20"/>
      <c r="F20" s="20"/>
      <c r="G20" s="5">
        <f>G21</f>
        <v>5</v>
      </c>
      <c r="H20" s="5"/>
      <c r="I20" s="6"/>
    </row>
    <row r="21" spans="1:9" ht="51.75" customHeight="1">
      <c r="A21" s="25">
        <v>897</v>
      </c>
      <c r="B21" s="4" t="s">
        <v>41</v>
      </c>
      <c r="C21" s="26" t="s">
        <v>42</v>
      </c>
      <c r="D21" s="1"/>
      <c r="E21" s="20"/>
      <c r="F21" s="20"/>
      <c r="G21" s="5">
        <v>5</v>
      </c>
      <c r="H21" s="5"/>
      <c r="I21" s="6"/>
    </row>
    <row r="22" spans="1:9" s="22" customFormat="1" ht="12.75">
      <c r="A22" s="25" t="s">
        <v>4</v>
      </c>
      <c r="B22" s="4" t="s">
        <v>8</v>
      </c>
      <c r="C22" s="28" t="s">
        <v>9</v>
      </c>
      <c r="D22" s="1" t="e">
        <f>D23</f>
        <v>#REF!</v>
      </c>
      <c r="E22" s="20"/>
      <c r="F22" s="20"/>
      <c r="G22" s="5">
        <f>G23</f>
        <v>60564.7</v>
      </c>
      <c r="H22" s="5">
        <f>H23</f>
        <v>60564.6</v>
      </c>
      <c r="I22" s="6">
        <f aca="true" t="shared" si="0" ref="I22:I27">H22/G22</f>
        <v>0.9999983488731885</v>
      </c>
    </row>
    <row r="23" spans="1:9" s="22" customFormat="1" ht="50.25" customHeight="1">
      <c r="A23" s="23" t="s">
        <v>4</v>
      </c>
      <c r="B23" s="4" t="s">
        <v>10</v>
      </c>
      <c r="C23" s="26" t="s">
        <v>11</v>
      </c>
      <c r="D23" s="1" t="e">
        <f>SUM(D24,#REF!)</f>
        <v>#REF!</v>
      </c>
      <c r="E23" s="1" t="e">
        <f>SUM(E24,#REF!)</f>
        <v>#REF!</v>
      </c>
      <c r="F23" s="1" t="e">
        <f>SUM(F24,#REF!)</f>
        <v>#REF!</v>
      </c>
      <c r="G23" s="5">
        <f>G24+G27</f>
        <v>60564.7</v>
      </c>
      <c r="H23" s="5">
        <f>H24+H27</f>
        <v>60564.6</v>
      </c>
      <c r="I23" s="59">
        <f t="shared" si="0"/>
        <v>0.9999983488731885</v>
      </c>
    </row>
    <row r="24" spans="1:9" s="22" customFormat="1" ht="45" customHeight="1">
      <c r="A24" s="29" t="s">
        <v>4</v>
      </c>
      <c r="B24" s="4" t="s">
        <v>23</v>
      </c>
      <c r="C24" s="30" t="s">
        <v>22</v>
      </c>
      <c r="D24" s="1">
        <f>D25</f>
        <v>23178</v>
      </c>
      <c r="E24" s="20"/>
      <c r="F24" s="20"/>
      <c r="G24" s="5">
        <f>G25</f>
        <v>58413.7</v>
      </c>
      <c r="H24" s="35">
        <v>58413.7</v>
      </c>
      <c r="I24" s="59">
        <f t="shared" si="0"/>
        <v>1</v>
      </c>
    </row>
    <row r="25" spans="1:9" s="15" customFormat="1" ht="33" customHeight="1">
      <c r="A25" s="29" t="s">
        <v>4</v>
      </c>
      <c r="B25" s="4" t="s">
        <v>24</v>
      </c>
      <c r="C25" s="26" t="s">
        <v>19</v>
      </c>
      <c r="D25" s="1">
        <f>D26</f>
        <v>23178</v>
      </c>
      <c r="E25" s="20"/>
      <c r="F25" s="20"/>
      <c r="G25" s="5">
        <f>G26</f>
        <v>58413.7</v>
      </c>
      <c r="H25" s="35">
        <v>58413.7</v>
      </c>
      <c r="I25" s="60">
        <f t="shared" si="0"/>
        <v>1</v>
      </c>
    </row>
    <row r="26" spans="1:9" s="15" customFormat="1" ht="77.25" customHeight="1">
      <c r="A26" s="31" t="s">
        <v>7</v>
      </c>
      <c r="B26" s="32" t="s">
        <v>25</v>
      </c>
      <c r="C26" s="30" t="s">
        <v>52</v>
      </c>
      <c r="D26" s="33">
        <v>23178</v>
      </c>
      <c r="E26" s="34"/>
      <c r="F26" s="34"/>
      <c r="G26" s="35">
        <v>58413.7</v>
      </c>
      <c r="H26" s="35">
        <v>58413.7</v>
      </c>
      <c r="I26" s="58">
        <f t="shared" si="0"/>
        <v>1</v>
      </c>
    </row>
    <row r="27" spans="1:9" ht="48" customHeight="1">
      <c r="A27" s="37" t="s">
        <v>4</v>
      </c>
      <c r="B27" s="4" t="s">
        <v>26</v>
      </c>
      <c r="C27" s="2" t="s">
        <v>21</v>
      </c>
      <c r="D27" s="1"/>
      <c r="E27" s="20"/>
      <c r="F27" s="20"/>
      <c r="G27" s="5">
        <f>G28+G32</f>
        <v>2151</v>
      </c>
      <c r="H27" s="5">
        <f>H28+H32</f>
        <v>2150.9</v>
      </c>
      <c r="I27" s="59">
        <f t="shared" si="0"/>
        <v>0.999953509995351</v>
      </c>
    </row>
    <row r="28" spans="1:9" s="15" customFormat="1" ht="51" customHeight="1">
      <c r="A28" s="37" t="s">
        <v>7</v>
      </c>
      <c r="B28" s="4" t="s">
        <v>27</v>
      </c>
      <c r="C28" s="2" t="s">
        <v>14</v>
      </c>
      <c r="D28" s="1"/>
      <c r="E28" s="20"/>
      <c r="F28" s="20"/>
      <c r="G28" s="5">
        <f>G29</f>
        <v>1151.7</v>
      </c>
      <c r="H28" s="5">
        <f>H29</f>
        <v>1151.7</v>
      </c>
      <c r="I28" s="59">
        <f>I29</f>
        <v>1</v>
      </c>
    </row>
    <row r="29" spans="1:9" ht="67.5" customHeight="1">
      <c r="A29" s="38">
        <v>897</v>
      </c>
      <c r="B29" s="4" t="s">
        <v>28</v>
      </c>
      <c r="C29" s="26" t="s">
        <v>20</v>
      </c>
      <c r="D29" s="1" t="e">
        <f>SUM(D30,D31,#REF!)</f>
        <v>#REF!</v>
      </c>
      <c r="E29" s="39"/>
      <c r="F29" s="39"/>
      <c r="G29" s="5">
        <f>G30+G31</f>
        <v>1151.7</v>
      </c>
      <c r="H29" s="5">
        <v>1151.7</v>
      </c>
      <c r="I29" s="59">
        <f aca="true" t="shared" si="1" ref="I29:I35">H29/G29</f>
        <v>1</v>
      </c>
    </row>
    <row r="30" spans="1:9" ht="86.25" customHeight="1">
      <c r="A30" s="40">
        <v>897</v>
      </c>
      <c r="B30" s="32" t="s">
        <v>29</v>
      </c>
      <c r="C30" s="30" t="s">
        <v>15</v>
      </c>
      <c r="D30" s="33">
        <v>1442.3</v>
      </c>
      <c r="E30" s="34"/>
      <c r="F30" s="34"/>
      <c r="G30" s="35">
        <v>1142.9</v>
      </c>
      <c r="H30" s="35">
        <v>1142.9</v>
      </c>
      <c r="I30" s="58">
        <f t="shared" si="1"/>
        <v>1</v>
      </c>
    </row>
    <row r="31" spans="1:9" ht="125.25" customHeight="1">
      <c r="A31" s="40" t="s">
        <v>7</v>
      </c>
      <c r="B31" s="32" t="s">
        <v>30</v>
      </c>
      <c r="C31" s="30" t="s">
        <v>16</v>
      </c>
      <c r="D31" s="33">
        <v>5.3</v>
      </c>
      <c r="E31" s="34"/>
      <c r="F31" s="34"/>
      <c r="G31" s="35">
        <v>8.8</v>
      </c>
      <c r="H31" s="35">
        <v>8.8</v>
      </c>
      <c r="I31" s="58">
        <f t="shared" si="1"/>
        <v>1</v>
      </c>
    </row>
    <row r="32" spans="1:9" s="22" customFormat="1" ht="69.75" customHeight="1">
      <c r="A32" s="38" t="s">
        <v>4</v>
      </c>
      <c r="B32" s="4" t="s">
        <v>31</v>
      </c>
      <c r="C32" s="26" t="s">
        <v>53</v>
      </c>
      <c r="D32" s="3">
        <f>D33</f>
        <v>1090.3</v>
      </c>
      <c r="E32" s="41"/>
      <c r="F32" s="41"/>
      <c r="G32" s="5">
        <f>G33</f>
        <v>999.3</v>
      </c>
      <c r="H32" s="5">
        <f>H33</f>
        <v>999.2</v>
      </c>
      <c r="I32" s="59">
        <f t="shared" si="1"/>
        <v>0.9998999299509658</v>
      </c>
    </row>
    <row r="33" spans="1:9" s="22" customFormat="1" ht="57" customHeight="1">
      <c r="A33" s="38">
        <v>897</v>
      </c>
      <c r="B33" s="4" t="s">
        <v>32</v>
      </c>
      <c r="C33" s="52" t="s">
        <v>54</v>
      </c>
      <c r="D33" s="3">
        <f>D34+D35</f>
        <v>1090.3</v>
      </c>
      <c r="E33" s="42"/>
      <c r="F33" s="42"/>
      <c r="G33" s="5">
        <f>G34+G35</f>
        <v>999.3</v>
      </c>
      <c r="H33" s="5">
        <f>H34+H35</f>
        <v>999.2</v>
      </c>
      <c r="I33" s="59">
        <f t="shared" si="1"/>
        <v>0.9998999299509658</v>
      </c>
    </row>
    <row r="34" spans="1:9" s="22" customFormat="1" ht="51">
      <c r="A34" s="40">
        <v>897</v>
      </c>
      <c r="B34" s="32" t="s">
        <v>33</v>
      </c>
      <c r="C34" s="30" t="s">
        <v>17</v>
      </c>
      <c r="D34" s="43">
        <v>728</v>
      </c>
      <c r="E34" s="44"/>
      <c r="F34" s="44"/>
      <c r="G34" s="35">
        <v>561</v>
      </c>
      <c r="H34" s="35">
        <v>561</v>
      </c>
      <c r="I34" s="58">
        <f t="shared" si="1"/>
        <v>1</v>
      </c>
    </row>
    <row r="35" spans="1:9" s="22" customFormat="1" ht="51">
      <c r="A35" s="40" t="s">
        <v>7</v>
      </c>
      <c r="B35" s="32" t="s">
        <v>34</v>
      </c>
      <c r="C35" s="30" t="s">
        <v>18</v>
      </c>
      <c r="D35" s="43">
        <v>362.3</v>
      </c>
      <c r="E35" s="44"/>
      <c r="F35" s="44"/>
      <c r="G35" s="35">
        <v>438.3</v>
      </c>
      <c r="H35" s="35">
        <v>438.2</v>
      </c>
      <c r="I35" s="57">
        <f t="shared" si="1"/>
        <v>0.9997718457677389</v>
      </c>
    </row>
    <row r="36" spans="1:9" ht="39" customHeight="1" thickBot="1">
      <c r="A36" s="45"/>
      <c r="B36" s="46"/>
      <c r="C36" s="47" t="s">
        <v>12</v>
      </c>
      <c r="D36" s="48" t="e">
        <f>SUM(D10,D22)</f>
        <v>#REF!</v>
      </c>
      <c r="E36" s="49"/>
      <c r="F36" s="49"/>
      <c r="G36" s="50">
        <f>G10+G22</f>
        <v>60678.899999999994</v>
      </c>
      <c r="H36" s="50">
        <f>H10+H22</f>
        <v>60682.5</v>
      </c>
      <c r="I36" s="56"/>
    </row>
    <row r="37" spans="1:9" s="22" customFormat="1" ht="16.5" customHeight="1">
      <c r="A37" s="7"/>
      <c r="B37" s="8"/>
      <c r="C37" s="7"/>
      <c r="D37" s="7"/>
      <c r="E37" s="9"/>
      <c r="F37" s="9"/>
      <c r="G37" s="10"/>
      <c r="H37" s="10"/>
      <c r="I37" s="8"/>
    </row>
    <row r="38" spans="1:9" s="22" customFormat="1" ht="26.25" customHeight="1">
      <c r="A38" s="7"/>
      <c r="B38" s="8"/>
      <c r="C38" s="7"/>
      <c r="D38" s="7"/>
      <c r="E38" s="9"/>
      <c r="F38" s="9"/>
      <c r="G38" s="10"/>
      <c r="H38" s="10"/>
      <c r="I38" s="8"/>
    </row>
    <row r="39" spans="1:9" s="15" customFormat="1" ht="44.25" customHeight="1">
      <c r="A39" s="7"/>
      <c r="B39" s="8"/>
      <c r="C39" s="7"/>
      <c r="D39" s="7"/>
      <c r="E39" s="9"/>
      <c r="F39" s="9"/>
      <c r="G39" s="10"/>
      <c r="H39" s="10"/>
      <c r="I39" s="8"/>
    </row>
    <row r="40" ht="82.5" customHeight="1"/>
    <row r="41" ht="70.5" customHeight="1"/>
    <row r="42" ht="54" customHeight="1"/>
    <row r="43" spans="1:9" s="22" customFormat="1" ht="30.75" customHeight="1">
      <c r="A43" s="7"/>
      <c r="B43" s="8"/>
      <c r="C43" s="7"/>
      <c r="D43" s="7"/>
      <c r="E43" s="9"/>
      <c r="F43" s="9"/>
      <c r="G43" s="10"/>
      <c r="H43" s="10"/>
      <c r="I43" s="8"/>
    </row>
    <row r="44" spans="1:9" s="15" customFormat="1" ht="79.5" customHeight="1">
      <c r="A44" s="7"/>
      <c r="B44" s="8"/>
      <c r="C44" s="7"/>
      <c r="D44" s="7"/>
      <c r="E44" s="9"/>
      <c r="F44" s="9"/>
      <c r="G44" s="10"/>
      <c r="H44" s="10"/>
      <c r="I44" s="8"/>
    </row>
    <row r="45" ht="52.5" customHeight="1"/>
    <row r="46" ht="54" customHeight="1"/>
    <row r="47" spans="1:9" s="22" customFormat="1" ht="15.75" customHeight="1">
      <c r="A47" s="7"/>
      <c r="B47" s="8"/>
      <c r="C47" s="7"/>
      <c r="D47" s="7"/>
      <c r="E47" s="9"/>
      <c r="F47" s="9"/>
      <c r="G47" s="10"/>
      <c r="H47" s="10"/>
      <c r="I47" s="8"/>
    </row>
  </sheetData>
  <sheetProtection/>
  <mergeCells count="6">
    <mergeCell ref="A3:I3"/>
    <mergeCell ref="A4:I4"/>
    <mergeCell ref="A6:I6"/>
    <mergeCell ref="A8:D8"/>
    <mergeCell ref="A7:I7"/>
    <mergeCell ref="A5:H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2023-12-22T05:51:30Z</cp:lastPrinted>
  <dcterms:created xsi:type="dcterms:W3CDTF">2009-01-11T12:09:09Z</dcterms:created>
  <dcterms:modified xsi:type="dcterms:W3CDTF">2024-04-26T10:09:07Z</dcterms:modified>
  <cp:category/>
  <cp:version/>
  <cp:contentType/>
  <cp:contentStatus/>
</cp:coreProperties>
</file>