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25" activeTab="0"/>
  </bookViews>
  <sheets>
    <sheet name="_Экспорт" sheetId="1" r:id="rId1"/>
  </sheets>
  <definedNames>
    <definedName name="_Экспорт">'_Экспорт'!$A$10:$D$37</definedName>
    <definedName name="_xlnm.Print_Area" localSheetId="0">'_Экспорт'!$A$1:$I$37</definedName>
  </definedNames>
  <calcPr fullCalcOnLoad="1"/>
</workbook>
</file>

<file path=xl/sharedStrings.xml><?xml version="1.0" encoding="utf-8"?>
<sst xmlns="http://schemas.openxmlformats.org/spreadsheetml/2006/main" count="83" uniqueCount="67">
  <si>
    <t>Код администратора доходов</t>
  </si>
  <si>
    <t>Код источника доходов</t>
  </si>
  <si>
    <t>Наименование источника доходов</t>
  </si>
  <si>
    <t>Сумма</t>
  </si>
  <si>
    <t>000</t>
  </si>
  <si>
    <t>1 00 00000 00 0000 000</t>
  </si>
  <si>
    <t>НАЛОГОВЫЕ И НЕНАЛОГОВЫЕ ДОХОДЫ</t>
  </si>
  <si>
    <t>897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</si>
  <si>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</si>
  <si>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</si>
  <si>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</si>
  <si>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</si>
  <si>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Итого доходов</t>
  </si>
  <si>
    <t>тыс.руб.</t>
  </si>
  <si>
    <t>Субвенции местным бюджетам на выполнение передаваемых полномочий субъектов Российской Федерации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</si>
  <si>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</si>
  <si>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</si>
  <si>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</si>
  <si>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</si>
  <si>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Дотации на выравнивание бюджетной обеспеченности</t>
  </si>
  <si>
    <t>Приложение 1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</si>
  <si>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</si>
  <si>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Субвенции бюджетам бюджетной системы Российской Федерации</t>
  </si>
  <si>
    <t>Дотации бюджетам бюджетной системы Российской Федерации</t>
  </si>
  <si>
    <t>2 02 10000 00 0000 150</t>
  </si>
  <si>
    <t>2 02 15001 00 0000 150</t>
  </si>
  <si>
    <t>2 02 15001 03 0000 150</t>
  </si>
  <si>
    <t>2 02 30000 00 0000 150</t>
  </si>
  <si>
    <t>2 02 30024 00 0000 150</t>
  </si>
  <si>
    <t>2 02 30024 03 0000 150</t>
  </si>
  <si>
    <t>2 02 30024 03 0100 150</t>
  </si>
  <si>
    <t>2 02 30024 03 0200 150</t>
  </si>
  <si>
    <t>2 02 30027 00 0000 150</t>
  </si>
  <si>
    <t>2 02 30027 03 0000 150</t>
  </si>
  <si>
    <t>2 02 30027 03 0100 150</t>
  </si>
  <si>
    <t>2 02 30027 03 0200 150</t>
  </si>
  <si>
    <t>2023 год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</si>
  <si>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</si>
  <si>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</t>
  </si>
  <si>
    <t>1 01 02000 01 0000 110</t>
  </si>
  <si>
    <t>1 01 02010 01 0000 110</t>
  </si>
  <si>
    <t>1 17 00000 00 0000 000</t>
  </si>
  <si>
    <t>1 17 05030 03 0000 180</t>
  </si>
  <si>
    <t>Прочие неналоговые доходы бюджетов внутригородских муниципальных образований городов федерального значения</t>
  </si>
  <si>
    <t>Доходы от компенсации затрат государства</t>
  </si>
  <si>
    <t>ДОХОДЫ ОТ ОКАЗАНИЯ ПЛАТНЫХ УСЛУГ И КОМПЕНСАЦИИ ЗАТРАТ ГОСУДАРСТВА</t>
  </si>
  <si>
    <t>Прочие доходы от компенсации затрат государства</t>
  </si>
  <si>
    <t>Прочие доходы от компенсации затрат бюджетов внутригородских муниципальных образований городов федерального значения</t>
  </si>
  <si>
    <t xml:space="preserve"> 1 13 00000 00 0000 000</t>
  </si>
  <si>
    <t xml:space="preserve"> 1 13 02000 00 0000 130</t>
  </si>
  <si>
    <t xml:space="preserve"> 1 13 02990 00 0000 130</t>
  </si>
  <si>
    <t xml:space="preserve"> 1 13 02993 03 0000 130</t>
  </si>
  <si>
    <t>ПРОЧИЕ НЕНАЛОГОВЫЕ ДОХОДЫ</t>
  </si>
  <si>
    <t>Дотации бюджетам внутригородских муниципальных образований городов федерального значения  на выравнивание бюджетной обеспеченности из бюджета субъекта Российской Федерации</t>
  </si>
  <si>
    <t>Субвенции бюджетам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</si>
  <si>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Субвенции бюджетам внутригородских муниципальных образований городов федерального значения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</si>
  <si>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 xml:space="preserve"> 1 13 02993 03 0100 130</t>
  </si>
  <si>
    <t>1 13 02993 03 0100 130</t>
  </si>
  <si>
    <t>Средства, составляющие восстановительную стоимость зеленых насаждений общего пользования местного значения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</si>
  <si>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 xml:space="preserve"> </t>
  </si>
  <si>
    <t xml:space="preserve">     Отчет об исполнении  доходов бюджета</t>
  </si>
  <si>
    <t>внутригородского муниципального образования Санкт-Петербурга поселок Усть-Ижора</t>
  </si>
  <si>
    <t>%</t>
  </si>
  <si>
    <t>к  Постановлению  МА п. Усть-Ижора</t>
  </si>
  <si>
    <t>на 01.10.2023 года</t>
  </si>
  <si>
    <t>от 02.10.2023   № 32/01-05 /2023</t>
  </si>
  <si>
    <t>исполнено на 01.10.2023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</si>
</sst>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_-* #,##0.000_р_._-;\-* #,##0.000_р_._-;_-* &quot;-&quot;??_р_._-;_-@_-"/>
    <numFmt numFmtId="176" formatCode="_-* #,##0.0000_р_._-;\-* #,##0.0000_р_._-;_-* &quot;-&quot;??_р_._-;_-@_-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"/>
    <numFmt numFmtId="182" formatCode="0.000"/>
  </numFmts>
  <fonts count="4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8"/>
      <name val="MS Sans Serif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MS Sans Serif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62">
    <xf numFmtId="0" fontId="0" fillId="0" borderId="0" xfId="0" applyAlignment="1">
      <alignment/>
    </xf>
    <xf numFmtId="174" fontId="8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left" vertical="top" wrapText="1"/>
    </xf>
    <xf numFmtId="174" fontId="8" fillId="0" borderId="10" xfId="0" applyNumberFormat="1" applyFont="1" applyFill="1" applyBorder="1" applyAlignment="1">
      <alignment vertical="top"/>
    </xf>
    <xf numFmtId="0" fontId="8" fillId="0" borderId="10" xfId="0" applyFont="1" applyFill="1" applyBorder="1" applyAlignment="1">
      <alignment horizontal="center" vertical="center"/>
    </xf>
    <xf numFmtId="174" fontId="8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30" fillId="0" borderId="0" xfId="0" applyFont="1" applyFill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/>
    </xf>
    <xf numFmtId="0" fontId="1" fillId="0" borderId="0" xfId="0" applyFont="1" applyFill="1" applyAlignment="1">
      <alignment/>
    </xf>
    <xf numFmtId="0" fontId="8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wrapText="1"/>
    </xf>
    <xf numFmtId="174" fontId="8" fillId="0" borderId="15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174" fontId="8" fillId="0" borderId="15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8" fillId="0" borderId="16" xfId="0" applyFont="1" applyFill="1" applyBorder="1" applyAlignment="1">
      <alignment horizontal="center"/>
    </xf>
    <xf numFmtId="0" fontId="8" fillId="0" borderId="10" xfId="0" applyFont="1" applyFill="1" applyBorder="1" applyAlignment="1">
      <alignment wrapText="1"/>
    </xf>
    <xf numFmtId="0" fontId="8" fillId="0" borderId="16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top" wrapText="1"/>
    </xf>
    <xf numFmtId="49" fontId="8" fillId="0" borderId="16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 wrapText="1"/>
    </xf>
    <xf numFmtId="49" fontId="8" fillId="0" borderId="16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vertical="top" wrapText="1"/>
    </xf>
    <xf numFmtId="49" fontId="7" fillId="0" borderId="16" xfId="0" applyNumberFormat="1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center"/>
    </xf>
    <xf numFmtId="174" fontId="7" fillId="0" borderId="1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74" fontId="7" fillId="0" borderId="10" xfId="0" applyNumberFormat="1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top"/>
    </xf>
    <xf numFmtId="0" fontId="8" fillId="0" borderId="16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/>
    </xf>
    <xf numFmtId="0" fontId="7" fillId="0" borderId="16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174" fontId="7" fillId="0" borderId="10" xfId="0" applyNumberFormat="1" applyFont="1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8" fillId="0" borderId="17" xfId="0" applyFont="1" applyFill="1" applyBorder="1" applyAlignment="1">
      <alignment/>
    </xf>
    <xf numFmtId="0" fontId="8" fillId="0" borderId="18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vertical="top" wrapText="1"/>
    </xf>
    <xf numFmtId="174" fontId="8" fillId="0" borderId="18" xfId="0" applyNumberFormat="1" applyFont="1" applyFill="1" applyBorder="1" applyAlignment="1">
      <alignment/>
    </xf>
    <xf numFmtId="0" fontId="1" fillId="0" borderId="19" xfId="0" applyFont="1" applyFill="1" applyBorder="1" applyAlignment="1">
      <alignment/>
    </xf>
    <xf numFmtId="174" fontId="8" fillId="0" borderId="18" xfId="0" applyNumberFormat="1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vertical="top" wrapText="1"/>
    </xf>
    <xf numFmtId="0" fontId="7" fillId="0" borderId="16" xfId="0" applyFont="1" applyFill="1" applyBorder="1" applyAlignment="1">
      <alignment horizontal="center" vertical="center"/>
    </xf>
    <xf numFmtId="9" fontId="8" fillId="0" borderId="21" xfId="57" applyFont="1" applyFill="1" applyBorder="1" applyAlignment="1">
      <alignment horizontal="center" vertical="center"/>
    </xf>
    <xf numFmtId="9" fontId="8" fillId="0" borderId="22" xfId="57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0" fontId="9" fillId="0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view="pageBreakPreview" zoomScaleSheetLayoutView="100" zoomScalePageLayoutView="0" workbookViewId="0" topLeftCell="A2">
      <selection activeCell="I39" sqref="I39"/>
    </sheetView>
  </sheetViews>
  <sheetFormatPr defaultColWidth="9.140625" defaultRowHeight="12.75"/>
  <cols>
    <col min="1" max="1" width="9.140625" style="6" customWidth="1"/>
    <col min="2" max="2" width="35.140625" style="7" customWidth="1"/>
    <col min="3" max="3" width="37.57421875" style="6" customWidth="1"/>
    <col min="4" max="4" width="11.57421875" style="6" hidden="1" customWidth="1"/>
    <col min="5" max="5" width="2.140625" style="9" hidden="1" customWidth="1"/>
    <col min="6" max="6" width="9.140625" style="9" hidden="1" customWidth="1"/>
    <col min="7" max="7" width="10.7109375" style="10" customWidth="1"/>
    <col min="8" max="8" width="11.28125" style="10" customWidth="1"/>
    <col min="9" max="9" width="13.421875" style="7" customWidth="1"/>
    <col min="10" max="16384" width="9.140625" style="9" customWidth="1"/>
  </cols>
  <sheetData>
    <row r="1" spans="3:9" ht="18.75">
      <c r="C1" s="8" t="s">
        <v>59</v>
      </c>
      <c r="I1" s="11"/>
    </row>
    <row r="2" spans="1:9" ht="12.75">
      <c r="A2" s="57" t="s">
        <v>20</v>
      </c>
      <c r="B2" s="58"/>
      <c r="C2" s="58"/>
      <c r="D2" s="58"/>
      <c r="E2" s="58"/>
      <c r="F2" s="58"/>
      <c r="G2" s="58"/>
      <c r="H2" s="58"/>
      <c r="I2" s="58"/>
    </row>
    <row r="3" spans="1:9" ht="12.75">
      <c r="A3" s="57" t="s">
        <v>63</v>
      </c>
      <c r="B3" s="57"/>
      <c r="C3" s="57"/>
      <c r="D3" s="57"/>
      <c r="E3" s="57"/>
      <c r="F3" s="57"/>
      <c r="G3" s="57"/>
      <c r="H3" s="57"/>
      <c r="I3" s="57"/>
    </row>
    <row r="4" spans="1:9" ht="12.75">
      <c r="A4" s="57" t="s">
        <v>65</v>
      </c>
      <c r="B4" s="58"/>
      <c r="C4" s="58"/>
      <c r="D4" s="58"/>
      <c r="E4" s="58"/>
      <c r="F4" s="58"/>
      <c r="G4" s="58"/>
      <c r="H4" s="58"/>
      <c r="I4" s="58"/>
    </row>
    <row r="6" spans="1:9" ht="14.25" customHeight="1">
      <c r="A6" s="61" t="s">
        <v>60</v>
      </c>
      <c r="B6" s="61"/>
      <c r="C6" s="61"/>
      <c r="D6" s="61"/>
      <c r="E6" s="61"/>
      <c r="F6" s="61"/>
      <c r="G6" s="61"/>
      <c r="H6" s="61"/>
      <c r="I6" s="10"/>
    </row>
    <row r="7" spans="1:9" ht="14.25" customHeight="1">
      <c r="A7" s="59" t="s">
        <v>61</v>
      </c>
      <c r="B7" s="59"/>
      <c r="C7" s="59"/>
      <c r="D7" s="59"/>
      <c r="E7" s="60"/>
      <c r="F7" s="60"/>
      <c r="G7" s="60"/>
      <c r="H7" s="60"/>
      <c r="I7" s="60"/>
    </row>
    <row r="8" spans="1:9" ht="14.25" customHeight="1">
      <c r="A8" s="61" t="s">
        <v>64</v>
      </c>
      <c r="B8" s="61"/>
      <c r="C8" s="61"/>
      <c r="D8" s="61"/>
      <c r="E8" s="61"/>
      <c r="F8" s="61"/>
      <c r="G8" s="61"/>
      <c r="H8" s="61"/>
      <c r="I8" s="10"/>
    </row>
    <row r="9" spans="1:9" ht="13.5" thickBot="1">
      <c r="A9" s="56"/>
      <c r="B9" s="56"/>
      <c r="C9" s="56"/>
      <c r="D9" s="56"/>
      <c r="I9" s="12" t="s">
        <v>13</v>
      </c>
    </row>
    <row r="10" spans="1:9" s="16" customFormat="1" ht="62.25" customHeight="1">
      <c r="A10" s="13" t="s">
        <v>0</v>
      </c>
      <c r="B10" s="14" t="s">
        <v>1</v>
      </c>
      <c r="C10" s="14" t="s">
        <v>2</v>
      </c>
      <c r="D10" s="14" t="s">
        <v>3</v>
      </c>
      <c r="E10" s="15"/>
      <c r="F10" s="15"/>
      <c r="G10" s="14" t="s">
        <v>36</v>
      </c>
      <c r="H10" s="14" t="s">
        <v>66</v>
      </c>
      <c r="I10" s="51" t="s">
        <v>62</v>
      </c>
    </row>
    <row r="11" spans="1:9" s="23" customFormat="1" ht="31.5" customHeight="1">
      <c r="A11" s="17" t="s">
        <v>4</v>
      </c>
      <c r="B11" s="18" t="s">
        <v>5</v>
      </c>
      <c r="C11" s="19" t="s">
        <v>6</v>
      </c>
      <c r="D11" s="20" t="e">
        <f>SUM(D12,#REF!,D13,#REF!,#REF!)</f>
        <v>#REF!</v>
      </c>
      <c r="E11" s="21"/>
      <c r="F11" s="21"/>
      <c r="G11" s="22">
        <f>G13+G14+G21</f>
        <v>114.2</v>
      </c>
      <c r="H11" s="22">
        <f>H12</f>
        <v>64.5</v>
      </c>
      <c r="I11" s="54">
        <f>H11/G11</f>
        <v>0.5647985989492119</v>
      </c>
    </row>
    <row r="12" spans="1:9" s="23" customFormat="1" ht="18" customHeight="1">
      <c r="A12" s="24">
        <v>182</v>
      </c>
      <c r="B12" s="4" t="s">
        <v>39</v>
      </c>
      <c r="C12" s="25" t="s">
        <v>38</v>
      </c>
      <c r="D12" s="1" t="e">
        <f>SUM(#REF!,#REF!)</f>
        <v>#REF!</v>
      </c>
      <c r="E12" s="21"/>
      <c r="F12" s="21"/>
      <c r="G12" s="5">
        <f>G13</f>
        <v>85.2</v>
      </c>
      <c r="H12" s="5">
        <f>H13</f>
        <v>64.5</v>
      </c>
      <c r="I12" s="54">
        <f aca="true" t="shared" si="0" ref="I12:I37">H12/G12</f>
        <v>0.7570422535211268</v>
      </c>
    </row>
    <row r="13" spans="1:9" s="23" customFormat="1" ht="94.5" customHeight="1">
      <c r="A13" s="26">
        <v>182</v>
      </c>
      <c r="B13" s="4" t="s">
        <v>40</v>
      </c>
      <c r="C13" s="27" t="s">
        <v>37</v>
      </c>
      <c r="D13" s="1" t="e">
        <f>#REF!</f>
        <v>#REF!</v>
      </c>
      <c r="E13" s="21"/>
      <c r="F13" s="21"/>
      <c r="G13" s="5">
        <v>85.2</v>
      </c>
      <c r="H13" s="5">
        <v>64.5</v>
      </c>
      <c r="I13" s="54">
        <f t="shared" si="0"/>
        <v>0.7570422535211268</v>
      </c>
    </row>
    <row r="14" spans="1:9" s="23" customFormat="1" ht="41.25" customHeight="1">
      <c r="A14" s="28" t="s">
        <v>4</v>
      </c>
      <c r="B14" s="4" t="s">
        <v>48</v>
      </c>
      <c r="C14" s="27" t="s">
        <v>45</v>
      </c>
      <c r="D14" s="1"/>
      <c r="E14" s="21"/>
      <c r="F14" s="21"/>
      <c r="G14" s="5">
        <f>G15</f>
        <v>24</v>
      </c>
      <c r="H14" s="5"/>
      <c r="I14" s="54">
        <f t="shared" si="0"/>
        <v>0</v>
      </c>
    </row>
    <row r="15" spans="1:9" s="23" customFormat="1" ht="26.25" customHeight="1">
      <c r="A15" s="28" t="s">
        <v>4</v>
      </c>
      <c r="B15" s="4" t="s">
        <v>49</v>
      </c>
      <c r="C15" s="27" t="s">
        <v>44</v>
      </c>
      <c r="D15" s="1"/>
      <c r="E15" s="21"/>
      <c r="F15" s="21"/>
      <c r="G15" s="5">
        <f>G16</f>
        <v>24</v>
      </c>
      <c r="H15" s="5"/>
      <c r="I15" s="54">
        <f t="shared" si="0"/>
        <v>0</v>
      </c>
    </row>
    <row r="16" spans="1:9" s="23" customFormat="1" ht="29.25" customHeight="1">
      <c r="A16" s="28" t="s">
        <v>4</v>
      </c>
      <c r="B16" s="4" t="s">
        <v>50</v>
      </c>
      <c r="C16" s="27" t="s">
        <v>46</v>
      </c>
      <c r="D16" s="1"/>
      <c r="E16" s="21"/>
      <c r="F16" s="21"/>
      <c r="G16" s="5">
        <f>G17+G19</f>
        <v>24</v>
      </c>
      <c r="H16" s="5"/>
      <c r="I16" s="54">
        <f t="shared" si="0"/>
        <v>0</v>
      </c>
    </row>
    <row r="17" spans="1:9" s="23" customFormat="1" ht="51" customHeight="1">
      <c r="A17" s="26">
        <v>867</v>
      </c>
      <c r="B17" s="4" t="s">
        <v>51</v>
      </c>
      <c r="C17" s="27" t="s">
        <v>47</v>
      </c>
      <c r="D17" s="1"/>
      <c r="E17" s="21"/>
      <c r="F17" s="21"/>
      <c r="G17" s="5">
        <f>G18</f>
        <v>10</v>
      </c>
      <c r="H17" s="5"/>
      <c r="I17" s="54">
        <f t="shared" si="0"/>
        <v>0</v>
      </c>
    </row>
    <row r="18" spans="1:9" s="23" customFormat="1" ht="105.75" customHeight="1">
      <c r="A18" s="53">
        <v>867</v>
      </c>
      <c r="B18" s="33" t="s">
        <v>56</v>
      </c>
      <c r="C18" s="31" t="s">
        <v>58</v>
      </c>
      <c r="D18" s="1"/>
      <c r="E18" s="21"/>
      <c r="F18" s="21"/>
      <c r="G18" s="36">
        <v>10</v>
      </c>
      <c r="H18" s="36"/>
      <c r="I18" s="54">
        <f t="shared" si="0"/>
        <v>0</v>
      </c>
    </row>
    <row r="19" spans="1:9" s="23" customFormat="1" ht="51" customHeight="1">
      <c r="A19" s="26">
        <v>897</v>
      </c>
      <c r="B19" s="4" t="s">
        <v>51</v>
      </c>
      <c r="C19" s="27" t="s">
        <v>47</v>
      </c>
      <c r="D19" s="1"/>
      <c r="E19" s="21"/>
      <c r="F19" s="21"/>
      <c r="G19" s="5">
        <f>G20</f>
        <v>14</v>
      </c>
      <c r="H19" s="5"/>
      <c r="I19" s="54">
        <f t="shared" si="0"/>
        <v>0</v>
      </c>
    </row>
    <row r="20" spans="1:9" s="23" customFormat="1" ht="105" customHeight="1">
      <c r="A20" s="53">
        <v>897</v>
      </c>
      <c r="B20" s="33" t="s">
        <v>57</v>
      </c>
      <c r="C20" s="31" t="s">
        <v>58</v>
      </c>
      <c r="D20" s="1"/>
      <c r="E20" s="21"/>
      <c r="F20" s="21"/>
      <c r="G20" s="36">
        <v>14</v>
      </c>
      <c r="H20" s="36"/>
      <c r="I20" s="54">
        <f t="shared" si="0"/>
        <v>0</v>
      </c>
    </row>
    <row r="21" spans="1:9" s="23" customFormat="1" ht="24.75" customHeight="1">
      <c r="A21" s="26" t="s">
        <v>4</v>
      </c>
      <c r="B21" s="4" t="s">
        <v>41</v>
      </c>
      <c r="C21" s="27" t="s">
        <v>52</v>
      </c>
      <c r="D21" s="1"/>
      <c r="E21" s="21"/>
      <c r="F21" s="21"/>
      <c r="G21" s="5">
        <f>G22</f>
        <v>5</v>
      </c>
      <c r="H21" s="5"/>
      <c r="I21" s="54">
        <f t="shared" si="0"/>
        <v>0</v>
      </c>
    </row>
    <row r="22" spans="1:9" s="23" customFormat="1" ht="48" customHeight="1">
      <c r="A22" s="26">
        <v>897</v>
      </c>
      <c r="B22" s="4" t="s">
        <v>42</v>
      </c>
      <c r="C22" s="27" t="s">
        <v>43</v>
      </c>
      <c r="D22" s="1"/>
      <c r="E22" s="21"/>
      <c r="F22" s="21"/>
      <c r="G22" s="5">
        <v>5</v>
      </c>
      <c r="H22" s="5"/>
      <c r="I22" s="54">
        <f t="shared" si="0"/>
        <v>0</v>
      </c>
    </row>
    <row r="23" spans="1:9" s="16" customFormat="1" ht="22.5" customHeight="1">
      <c r="A23" s="26" t="s">
        <v>4</v>
      </c>
      <c r="B23" s="4" t="s">
        <v>8</v>
      </c>
      <c r="C23" s="29" t="s">
        <v>9</v>
      </c>
      <c r="D23" s="1" t="e">
        <f>D24</f>
        <v>#REF!</v>
      </c>
      <c r="E23" s="21"/>
      <c r="F23" s="21"/>
      <c r="G23" s="5">
        <f>G24</f>
        <v>60554.899999999994</v>
      </c>
      <c r="H23" s="5">
        <f>H24</f>
        <v>45418.399999999994</v>
      </c>
      <c r="I23" s="54">
        <f t="shared" si="0"/>
        <v>0.7500367435170399</v>
      </c>
    </row>
    <row r="24" spans="1:9" ht="47.25" customHeight="1">
      <c r="A24" s="24" t="s">
        <v>4</v>
      </c>
      <c r="B24" s="4" t="s">
        <v>10</v>
      </c>
      <c r="C24" s="27" t="s">
        <v>11</v>
      </c>
      <c r="D24" s="1" t="e">
        <f>SUM(D25,#REF!)</f>
        <v>#REF!</v>
      </c>
      <c r="E24" s="1" t="e">
        <f>SUM(E25,#REF!)</f>
        <v>#REF!</v>
      </c>
      <c r="F24" s="1" t="e">
        <f>SUM(F25,#REF!)</f>
        <v>#REF!</v>
      </c>
      <c r="G24" s="5">
        <f>G25+G28</f>
        <v>60554.899999999994</v>
      </c>
      <c r="H24" s="5">
        <f>H25+H28</f>
        <v>45418.399999999994</v>
      </c>
      <c r="I24" s="54">
        <f t="shared" si="0"/>
        <v>0.7500367435170399</v>
      </c>
    </row>
    <row r="25" spans="1:9" s="23" customFormat="1" ht="25.5">
      <c r="A25" s="30" t="s">
        <v>4</v>
      </c>
      <c r="B25" s="4" t="s">
        <v>24</v>
      </c>
      <c r="C25" s="31" t="s">
        <v>23</v>
      </c>
      <c r="D25" s="1">
        <f>D26</f>
        <v>23178</v>
      </c>
      <c r="E25" s="21"/>
      <c r="F25" s="21"/>
      <c r="G25" s="5">
        <f>G26</f>
        <v>58413.7</v>
      </c>
      <c r="H25" s="5">
        <f>H26</f>
        <v>43810.2</v>
      </c>
      <c r="I25" s="54">
        <f t="shared" si="0"/>
        <v>0.7499987160546242</v>
      </c>
    </row>
    <row r="26" spans="1:9" s="23" customFormat="1" ht="36.75" customHeight="1">
      <c r="A26" s="30" t="s">
        <v>4</v>
      </c>
      <c r="B26" s="4" t="s">
        <v>25</v>
      </c>
      <c r="C26" s="27" t="s">
        <v>19</v>
      </c>
      <c r="D26" s="1">
        <f>D27</f>
        <v>23178</v>
      </c>
      <c r="E26" s="21"/>
      <c r="F26" s="21"/>
      <c r="G26" s="5">
        <f>G27</f>
        <v>58413.7</v>
      </c>
      <c r="H26" s="5">
        <f>H27</f>
        <v>43810.2</v>
      </c>
      <c r="I26" s="54">
        <f t="shared" si="0"/>
        <v>0.7499987160546242</v>
      </c>
    </row>
    <row r="27" spans="1:9" s="23" customFormat="1" ht="67.5" customHeight="1">
      <c r="A27" s="32" t="s">
        <v>7</v>
      </c>
      <c r="B27" s="33" t="s">
        <v>26</v>
      </c>
      <c r="C27" s="31" t="s">
        <v>53</v>
      </c>
      <c r="D27" s="34">
        <v>23178</v>
      </c>
      <c r="E27" s="35"/>
      <c r="F27" s="35"/>
      <c r="G27" s="36">
        <v>58413.7</v>
      </c>
      <c r="H27" s="36">
        <v>43810.2</v>
      </c>
      <c r="I27" s="54">
        <f t="shared" si="0"/>
        <v>0.7499987160546242</v>
      </c>
    </row>
    <row r="28" spans="1:9" s="16" customFormat="1" ht="33" customHeight="1">
      <c r="A28" s="37" t="s">
        <v>4</v>
      </c>
      <c r="B28" s="4" t="s">
        <v>27</v>
      </c>
      <c r="C28" s="2" t="s">
        <v>22</v>
      </c>
      <c r="D28" s="1"/>
      <c r="E28" s="21"/>
      <c r="F28" s="21"/>
      <c r="G28" s="5">
        <f>G29+G33</f>
        <v>2141.2</v>
      </c>
      <c r="H28" s="5">
        <f>H29+H32+H34</f>
        <v>1608.2</v>
      </c>
      <c r="I28" s="54">
        <f t="shared" si="0"/>
        <v>0.7510741640201757</v>
      </c>
    </row>
    <row r="29" spans="1:9" s="16" customFormat="1" ht="51.75" customHeight="1">
      <c r="A29" s="37" t="s">
        <v>7</v>
      </c>
      <c r="B29" s="4" t="s">
        <v>28</v>
      </c>
      <c r="C29" s="2" t="s">
        <v>14</v>
      </c>
      <c r="D29" s="1"/>
      <c r="E29" s="21"/>
      <c r="F29" s="21"/>
      <c r="G29" s="5">
        <f>G30</f>
        <v>1151.7</v>
      </c>
      <c r="H29" s="5">
        <f>H30</f>
        <v>857.2</v>
      </c>
      <c r="I29" s="54">
        <f t="shared" si="0"/>
        <v>0.7442910480159763</v>
      </c>
    </row>
    <row r="30" spans="1:9" ht="68.25" customHeight="1">
      <c r="A30" s="38">
        <v>897</v>
      </c>
      <c r="B30" s="4" t="s">
        <v>29</v>
      </c>
      <c r="C30" s="27" t="s">
        <v>21</v>
      </c>
      <c r="D30" s="1" t="e">
        <f>SUM(D31,D32,#REF!)</f>
        <v>#REF!</v>
      </c>
      <c r="E30" s="39"/>
      <c r="F30" s="39"/>
      <c r="G30" s="5">
        <f>G31+G32</f>
        <v>1151.7</v>
      </c>
      <c r="H30" s="5">
        <f>H31</f>
        <v>857.2</v>
      </c>
      <c r="I30" s="54">
        <f t="shared" si="0"/>
        <v>0.7442910480159763</v>
      </c>
    </row>
    <row r="31" spans="1:9" s="16" customFormat="1" ht="85.5" customHeight="1">
      <c r="A31" s="40">
        <v>897</v>
      </c>
      <c r="B31" s="33" t="s">
        <v>30</v>
      </c>
      <c r="C31" s="31" t="s">
        <v>15</v>
      </c>
      <c r="D31" s="34">
        <v>1442.3</v>
      </c>
      <c r="E31" s="35"/>
      <c r="F31" s="35"/>
      <c r="G31" s="36">
        <v>1142.9</v>
      </c>
      <c r="H31" s="36">
        <v>857.2</v>
      </c>
      <c r="I31" s="54">
        <f t="shared" si="0"/>
        <v>0.7500218741797182</v>
      </c>
    </row>
    <row r="32" spans="1:9" ht="119.25" customHeight="1">
      <c r="A32" s="40" t="s">
        <v>7</v>
      </c>
      <c r="B32" s="33" t="s">
        <v>31</v>
      </c>
      <c r="C32" s="31" t="s">
        <v>16</v>
      </c>
      <c r="D32" s="34">
        <v>5.3</v>
      </c>
      <c r="E32" s="35"/>
      <c r="F32" s="35"/>
      <c r="G32" s="36">
        <v>8.8</v>
      </c>
      <c r="H32" s="36">
        <v>8.8</v>
      </c>
      <c r="I32" s="54">
        <f t="shared" si="0"/>
        <v>1</v>
      </c>
    </row>
    <row r="33" spans="1:9" ht="70.5" customHeight="1">
      <c r="A33" s="38" t="s">
        <v>4</v>
      </c>
      <c r="B33" s="4" t="s">
        <v>32</v>
      </c>
      <c r="C33" s="27" t="s">
        <v>54</v>
      </c>
      <c r="D33" s="3">
        <f>D34</f>
        <v>1090.3</v>
      </c>
      <c r="E33" s="41"/>
      <c r="F33" s="41"/>
      <c r="G33" s="5">
        <f>G34</f>
        <v>989.5</v>
      </c>
      <c r="H33" s="5">
        <f>H34</f>
        <v>742.2</v>
      </c>
      <c r="I33" s="54">
        <f t="shared" si="0"/>
        <v>0.7500757958564932</v>
      </c>
    </row>
    <row r="34" spans="1:9" ht="93" customHeight="1">
      <c r="A34" s="38">
        <v>897</v>
      </c>
      <c r="B34" s="4" t="s">
        <v>33</v>
      </c>
      <c r="C34" s="52" t="s">
        <v>55</v>
      </c>
      <c r="D34" s="3">
        <f>D35+D36</f>
        <v>1090.3</v>
      </c>
      <c r="E34" s="42"/>
      <c r="F34" s="42"/>
      <c r="G34" s="5">
        <f>G35+G36</f>
        <v>989.5</v>
      </c>
      <c r="H34" s="5">
        <f>H35+H36</f>
        <v>742.2</v>
      </c>
      <c r="I34" s="54">
        <f t="shared" si="0"/>
        <v>0.7500757958564932</v>
      </c>
    </row>
    <row r="35" spans="1:9" s="23" customFormat="1" ht="51">
      <c r="A35" s="40">
        <v>897</v>
      </c>
      <c r="B35" s="33" t="s">
        <v>34</v>
      </c>
      <c r="C35" s="31" t="s">
        <v>17</v>
      </c>
      <c r="D35" s="43">
        <v>728</v>
      </c>
      <c r="E35" s="44"/>
      <c r="F35" s="44"/>
      <c r="G35" s="36">
        <v>561</v>
      </c>
      <c r="H35" s="36">
        <v>420.8</v>
      </c>
      <c r="I35" s="54">
        <f t="shared" si="0"/>
        <v>0.7500891265597148</v>
      </c>
    </row>
    <row r="36" spans="1:9" s="23" customFormat="1" ht="57" customHeight="1">
      <c r="A36" s="40" t="s">
        <v>7</v>
      </c>
      <c r="B36" s="33" t="s">
        <v>35</v>
      </c>
      <c r="C36" s="31" t="s">
        <v>18</v>
      </c>
      <c r="D36" s="43">
        <v>362.3</v>
      </c>
      <c r="E36" s="44"/>
      <c r="F36" s="44"/>
      <c r="G36" s="36">
        <v>428.5</v>
      </c>
      <c r="H36" s="36">
        <v>321.4</v>
      </c>
      <c r="I36" s="54">
        <f t="shared" si="0"/>
        <v>0.7500583430571761</v>
      </c>
    </row>
    <row r="37" spans="1:9" s="23" customFormat="1" ht="13.5" thickBot="1">
      <c r="A37" s="45"/>
      <c r="B37" s="46"/>
      <c r="C37" s="47" t="s">
        <v>12</v>
      </c>
      <c r="D37" s="48" t="e">
        <f>SUM(D11,D23)</f>
        <v>#REF!</v>
      </c>
      <c r="E37" s="49"/>
      <c r="F37" s="49"/>
      <c r="G37" s="50">
        <f>G11+G23</f>
        <v>60669.09999999999</v>
      </c>
      <c r="H37" s="50">
        <f>H11+H23</f>
        <v>45482.899999999994</v>
      </c>
      <c r="I37" s="55">
        <f t="shared" si="0"/>
        <v>0.7496880619623498</v>
      </c>
    </row>
    <row r="38" spans="1:9" s="23" customFormat="1" ht="12.75">
      <c r="A38" s="6"/>
      <c r="B38" s="7"/>
      <c r="C38" s="6"/>
      <c r="D38" s="6"/>
      <c r="E38" s="9"/>
      <c r="F38" s="9"/>
      <c r="G38" s="10"/>
      <c r="H38" s="10"/>
      <c r="I38" s="7"/>
    </row>
    <row r="39" ht="39" customHeight="1"/>
    <row r="40" spans="1:9" s="23" customFormat="1" ht="16.5" customHeight="1">
      <c r="A40" s="6"/>
      <c r="B40" s="7"/>
      <c r="C40" s="6"/>
      <c r="D40" s="6"/>
      <c r="E40" s="9"/>
      <c r="F40" s="9"/>
      <c r="G40" s="10"/>
      <c r="H40" s="10"/>
      <c r="I40" s="7"/>
    </row>
    <row r="41" spans="1:9" s="23" customFormat="1" ht="26.25" customHeight="1">
      <c r="A41" s="6"/>
      <c r="B41" s="7"/>
      <c r="C41" s="6"/>
      <c r="D41" s="6"/>
      <c r="E41" s="9"/>
      <c r="F41" s="9"/>
      <c r="G41" s="10"/>
      <c r="H41" s="10"/>
      <c r="I41" s="7"/>
    </row>
    <row r="42" spans="1:9" s="16" customFormat="1" ht="44.25" customHeight="1">
      <c r="A42" s="6"/>
      <c r="B42" s="7"/>
      <c r="C42" s="6"/>
      <c r="D42" s="6"/>
      <c r="E42" s="9"/>
      <c r="F42" s="9"/>
      <c r="G42" s="10"/>
      <c r="H42" s="10"/>
      <c r="I42" s="7"/>
    </row>
    <row r="43" ht="82.5" customHeight="1"/>
    <row r="44" ht="70.5" customHeight="1"/>
    <row r="45" ht="54" customHeight="1"/>
    <row r="46" spans="1:9" s="23" customFormat="1" ht="30.75" customHeight="1">
      <c r="A46" s="6"/>
      <c r="B46" s="7"/>
      <c r="C46" s="6"/>
      <c r="D46" s="6"/>
      <c r="E46" s="9"/>
      <c r="F46" s="9"/>
      <c r="G46" s="10"/>
      <c r="H46" s="10"/>
      <c r="I46" s="7"/>
    </row>
    <row r="47" spans="1:9" s="16" customFormat="1" ht="79.5" customHeight="1">
      <c r="A47" s="6"/>
      <c r="B47" s="7"/>
      <c r="C47" s="6"/>
      <c r="D47" s="6"/>
      <c r="E47" s="9"/>
      <c r="F47" s="9"/>
      <c r="G47" s="10"/>
      <c r="H47" s="10"/>
      <c r="I47" s="7"/>
    </row>
    <row r="48" ht="52.5" customHeight="1"/>
    <row r="49" ht="54" customHeight="1"/>
    <row r="50" spans="1:9" s="23" customFormat="1" ht="15.75" customHeight="1">
      <c r="A50" s="6"/>
      <c r="B50" s="7"/>
      <c r="C50" s="6"/>
      <c r="D50" s="6"/>
      <c r="E50" s="9"/>
      <c r="F50" s="9"/>
      <c r="G50" s="10"/>
      <c r="H50" s="10"/>
      <c r="I50" s="7"/>
    </row>
  </sheetData>
  <sheetProtection/>
  <mergeCells count="7">
    <mergeCell ref="A9:D9"/>
    <mergeCell ref="A2:I2"/>
    <mergeCell ref="A3:I3"/>
    <mergeCell ref="A4:I4"/>
    <mergeCell ref="A7:I7"/>
    <mergeCell ref="A6:H6"/>
    <mergeCell ref="A8:H8"/>
  </mergeCells>
  <printOptions/>
  <pageMargins left="0.7" right="0.7" top="0.75" bottom="0.75" header="0.3" footer="0.3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Иванова И.В.</dc:creator>
  <cp:keywords/>
  <dc:description/>
  <cp:lastModifiedBy>User</cp:lastModifiedBy>
  <cp:lastPrinted>2022-12-15T07:35:36Z</cp:lastPrinted>
  <dcterms:created xsi:type="dcterms:W3CDTF">2009-01-11T12:09:09Z</dcterms:created>
  <dcterms:modified xsi:type="dcterms:W3CDTF">2023-10-05T11:46:37Z</dcterms:modified>
  <cp:category/>
  <cp:version/>
  <cp:contentType/>
  <cp:contentStatus/>
</cp:coreProperties>
</file>