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_Экспорт" sheetId="1" r:id="rId1"/>
  </sheets>
  <definedNames>
    <definedName name="_Экспорт">'_Экспорт'!$A$10:$D$34</definedName>
    <definedName name="_xlnm.Print_Area" localSheetId="0">'_Экспорт'!$A$1:$I$34</definedName>
  </definedNames>
  <calcPr fullCalcOnLoad="1"/>
</workbook>
</file>

<file path=xl/sharedStrings.xml><?xml version="1.0" encoding="utf-8"?>
<sst xmlns="http://schemas.openxmlformats.org/spreadsheetml/2006/main" count="75" uniqueCount="62">
  <si>
    <t>Код администратора доходов</t>
  </si>
  <si>
    <t>Код источника доходов</t>
  </si>
  <si>
    <t>Наименование источника доходов</t>
  </si>
  <si>
    <t>Сумма</t>
  </si>
  <si>
    <t>000</t>
  </si>
  <si>
    <t>1 00 00000 00 0000 000</t>
  </si>
  <si>
    <t>НАЛОГОВЫЕ И НЕНАЛОГОВЫЕ ДОХОДЫ</t>
  </si>
  <si>
    <t>897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</si>
  <si>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</si>
  <si>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</si>
  <si>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</si>
  <si>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</si>
  <si>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Итого доходов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</si>
  <si>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</si>
  <si>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</si>
  <si>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</si>
  <si>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</si>
  <si>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</si>
  <si>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Дотации на выравнивание бюджетной обеспеченности</t>
  </si>
  <si>
    <t>Приложение 1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</si>
  <si>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</si>
  <si>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</si>
  <si>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</si>
  <si>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</si>
  <si>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</si>
  <si>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2 02 10000 00 0000 150</t>
  </si>
  <si>
    <t>2 02 15001 00 0000 150</t>
  </si>
  <si>
    <t>2 02 15001 03 0000 150</t>
  </si>
  <si>
    <t>2 02 30000 00 0000 150</t>
  </si>
  <si>
    <t>2 02 30024 00 0000 150</t>
  </si>
  <si>
    <t>2 02 30024 03 0000 150</t>
  </si>
  <si>
    <t>2 02 30024 03 0100 150</t>
  </si>
  <si>
    <t>2 02 30024 03 0200 150</t>
  </si>
  <si>
    <t>2 02 30027 00 0000 150</t>
  </si>
  <si>
    <t>2 02 30027 03 0000 150</t>
  </si>
  <si>
    <t>2 02 30027 03 0100 150</t>
  </si>
  <si>
    <t>2 02 30027 03 0200 150</t>
  </si>
  <si>
    <t>2022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</si>
  <si>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</si>
  <si>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</si>
  <si>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1 01 02000 01 0000 110</t>
  </si>
  <si>
    <t>1 01 02010 01 0000 110</t>
  </si>
  <si>
    <t>1 17 00000 00 0000 000</t>
  </si>
  <si>
    <t>1 17 05030 03 0000 180</t>
  </si>
  <si>
    <t>Прочие неналоговые доходы бюджетов внутригородских муниципальных образований городов федерального значения</t>
  </si>
  <si>
    <t>Доходы от компенсации затрат государства</t>
  </si>
  <si>
    <t>ДОХОДЫ ОТ ОКАЗАНИЯ ПЛАТНЫХ УСЛУГ И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</si>
  <si>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</si>
  <si>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внутригородских муниципальных образований городов федерального значения</t>
  </si>
  <si>
    <t xml:space="preserve"> 1 13 00000 00 0000 000</t>
  </si>
  <si>
    <t xml:space="preserve"> 1 13 02000 00 0000 130</t>
  </si>
  <si>
    <t xml:space="preserve"> 1 13 02990 00 0000 130</t>
  </si>
  <si>
    <t xml:space="preserve"> 1 13 02993 03 0000 130</t>
  </si>
  <si>
    <t>ПРОЧИЕ НЕНАЛОГОВЫЕ ДОХОДЫ</t>
  </si>
  <si>
    <t>Дотации бюджетам внутригородских муниципальных образований городов федерального значения  на выравнивание бюджетной обеспеченности из бюджета субъекта Российской Федерации</t>
  </si>
  <si>
    <t xml:space="preserve">внутригородского муниципального образования города федерального значения Санкт-Петербурга  </t>
  </si>
  <si>
    <t>к  Постановлению</t>
  </si>
  <si>
    <t>%</t>
  </si>
  <si>
    <t xml:space="preserve">        Отчет об исполнении  доходов бюджета</t>
  </si>
  <si>
    <t>исполнено на 01.10.2022</t>
  </si>
  <si>
    <t>поселок Усть-Ижора за 9 месяцев    2022 года</t>
  </si>
  <si>
    <t>от 10.10.2022   №23/01-05/2022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</si>
</sst>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0.000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MS Sans Serif"/>
      <family val="2"/>
    </font>
    <font>
      <sz val="14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/>
    </xf>
    <xf numFmtId="0" fontId="1" fillId="32" borderId="0" xfId="0" applyFont="1" applyFill="1" applyAlignment="1">
      <alignment/>
    </xf>
    <xf numFmtId="0" fontId="8" fillId="32" borderId="13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wrapText="1"/>
    </xf>
    <xf numFmtId="174" fontId="8" fillId="32" borderId="14" xfId="0" applyNumberFormat="1" applyFont="1" applyFill="1" applyBorder="1" applyAlignment="1">
      <alignment/>
    </xf>
    <xf numFmtId="0" fontId="1" fillId="32" borderId="0" xfId="0" applyFont="1" applyFill="1" applyBorder="1" applyAlignment="1">
      <alignment/>
    </xf>
    <xf numFmtId="174" fontId="8" fillId="32" borderId="14" xfId="0" applyNumberFormat="1" applyFont="1" applyFill="1" applyBorder="1" applyAlignment="1">
      <alignment horizontal="center" vertical="center"/>
    </xf>
    <xf numFmtId="0" fontId="1" fillId="32" borderId="0" xfId="0" applyFont="1" applyFill="1" applyAlignment="1">
      <alignment/>
    </xf>
    <xf numFmtId="0" fontId="8" fillId="32" borderId="15" xfId="0" applyFont="1" applyFill="1" applyBorder="1" applyAlignment="1">
      <alignment horizontal="center"/>
    </xf>
    <xf numFmtId="0" fontId="8" fillId="32" borderId="16" xfId="0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wrapText="1"/>
    </xf>
    <xf numFmtId="174" fontId="8" fillId="32" borderId="16" xfId="0" applyNumberFormat="1" applyFont="1" applyFill="1" applyBorder="1" applyAlignment="1">
      <alignment/>
    </xf>
    <xf numFmtId="174" fontId="8" fillId="32" borderId="16" xfId="0" applyNumberFormat="1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vertical="top" wrapText="1"/>
    </xf>
    <xf numFmtId="49" fontId="8" fillId="32" borderId="15" xfId="0" applyNumberFormat="1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vertical="center" wrapText="1"/>
    </xf>
    <xf numFmtId="49" fontId="8" fillId="32" borderId="15" xfId="0" applyNumberFormat="1" applyFont="1" applyFill="1" applyBorder="1" applyAlignment="1">
      <alignment horizontal="center"/>
    </xf>
    <xf numFmtId="0" fontId="7" fillId="32" borderId="16" xfId="0" applyFont="1" applyFill="1" applyBorder="1" applyAlignment="1">
      <alignment vertical="top" wrapText="1"/>
    </xf>
    <xf numFmtId="49" fontId="7" fillId="32" borderId="15" xfId="0" applyNumberFormat="1" applyFont="1" applyFill="1" applyBorder="1" applyAlignment="1">
      <alignment horizontal="center" vertical="top"/>
    </xf>
    <xf numFmtId="0" fontId="7" fillId="32" borderId="16" xfId="0" applyFont="1" applyFill="1" applyBorder="1" applyAlignment="1">
      <alignment horizontal="center" vertical="center"/>
    </xf>
    <xf numFmtId="174" fontId="7" fillId="32" borderId="16" xfId="0" applyNumberFormat="1" applyFont="1" applyFill="1" applyBorder="1" applyAlignment="1">
      <alignment/>
    </xf>
    <xf numFmtId="0" fontId="0" fillId="32" borderId="0" xfId="0" applyFill="1" applyBorder="1" applyAlignment="1">
      <alignment/>
    </xf>
    <xf numFmtId="174" fontId="7" fillId="32" borderId="16" xfId="0" applyNumberFormat="1" applyFont="1" applyFill="1" applyBorder="1" applyAlignment="1">
      <alignment horizontal="center" vertical="center"/>
    </xf>
    <xf numFmtId="49" fontId="8" fillId="32" borderId="15" xfId="0" applyNumberFormat="1" applyFont="1" applyFill="1" applyBorder="1" applyAlignment="1">
      <alignment horizontal="center" vertical="top"/>
    </xf>
    <xf numFmtId="0" fontId="8" fillId="32" borderId="16" xfId="0" applyFont="1" applyFill="1" applyBorder="1" applyAlignment="1">
      <alignment horizontal="left" vertical="top" wrapText="1"/>
    </xf>
    <xf numFmtId="0" fontId="8" fillId="32" borderId="15" xfId="0" applyFont="1" applyFill="1" applyBorder="1" applyAlignment="1">
      <alignment horizontal="center" vertical="top"/>
    </xf>
    <xf numFmtId="0" fontId="1" fillId="32" borderId="0" xfId="0" applyFont="1" applyFill="1" applyBorder="1" applyAlignment="1">
      <alignment/>
    </xf>
    <xf numFmtId="0" fontId="7" fillId="32" borderId="15" xfId="0" applyFont="1" applyFill="1" applyBorder="1" applyAlignment="1">
      <alignment horizontal="center" vertical="top"/>
    </xf>
    <xf numFmtId="174" fontId="8" fillId="32" borderId="16" xfId="0" applyNumberFormat="1" applyFont="1" applyFill="1" applyBorder="1" applyAlignment="1">
      <alignment vertical="top"/>
    </xf>
    <xf numFmtId="0" fontId="1" fillId="32" borderId="0" xfId="0" applyFont="1" applyFill="1" applyBorder="1" applyAlignment="1">
      <alignment vertical="top"/>
    </xf>
    <xf numFmtId="0" fontId="8" fillId="32" borderId="16" xfId="0" applyNumberFormat="1" applyFont="1" applyFill="1" applyBorder="1" applyAlignment="1">
      <alignment vertical="top" wrapText="1"/>
    </xf>
    <xf numFmtId="0" fontId="1" fillId="32" borderId="0" xfId="0" applyFont="1" applyFill="1" applyBorder="1" applyAlignment="1">
      <alignment vertical="top"/>
    </xf>
    <xf numFmtId="174" fontId="7" fillId="32" borderId="16" xfId="0" applyNumberFormat="1" applyFont="1" applyFill="1" applyBorder="1" applyAlignment="1">
      <alignment vertical="top"/>
    </xf>
    <xf numFmtId="0" fontId="0" fillId="32" borderId="0" xfId="0" applyFill="1" applyBorder="1" applyAlignment="1">
      <alignment vertical="top"/>
    </xf>
    <xf numFmtId="0" fontId="8" fillId="32" borderId="17" xfId="0" applyFont="1" applyFill="1" applyBorder="1" applyAlignment="1">
      <alignment/>
    </xf>
    <xf numFmtId="0" fontId="8" fillId="32" borderId="18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vertical="top" wrapText="1"/>
    </xf>
    <xf numFmtId="174" fontId="8" fillId="32" borderId="18" xfId="0" applyNumberFormat="1" applyFont="1" applyFill="1" applyBorder="1" applyAlignment="1">
      <alignment/>
    </xf>
    <xf numFmtId="0" fontId="1" fillId="32" borderId="19" xfId="0" applyFont="1" applyFill="1" applyBorder="1" applyAlignment="1">
      <alignment/>
    </xf>
    <xf numFmtId="174" fontId="8" fillId="32" borderId="18" xfId="0" applyNumberFormat="1" applyFont="1" applyFill="1" applyBorder="1" applyAlignment="1">
      <alignment horizontal="center" vertical="center"/>
    </xf>
    <xf numFmtId="0" fontId="13" fillId="32" borderId="11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right"/>
    </xf>
    <xf numFmtId="0" fontId="7" fillId="32" borderId="0" xfId="0" applyFont="1" applyFill="1" applyAlignment="1">
      <alignment horizontal="right"/>
    </xf>
    <xf numFmtId="0" fontId="0" fillId="32" borderId="0" xfId="0" applyFill="1" applyAlignment="1">
      <alignment horizontal="right"/>
    </xf>
    <xf numFmtId="0" fontId="9" fillId="32" borderId="0" xfId="0" applyFont="1" applyFill="1" applyAlignment="1">
      <alignment horizontal="center"/>
    </xf>
    <xf numFmtId="0" fontId="10" fillId="32" borderId="0" xfId="0" applyFont="1" applyFill="1" applyAlignment="1">
      <alignment horizontal="center"/>
    </xf>
    <xf numFmtId="0" fontId="11" fillId="32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view="pageBreakPreview" zoomScaleSheetLayoutView="100" zoomScalePageLayoutView="0" workbookViewId="0" topLeftCell="A1">
      <selection activeCell="A4" sqref="A4:I4"/>
    </sheetView>
  </sheetViews>
  <sheetFormatPr defaultColWidth="9.140625" defaultRowHeight="12.75"/>
  <cols>
    <col min="1" max="1" width="9.140625" style="1" customWidth="1"/>
    <col min="2" max="2" width="35.140625" style="2" customWidth="1"/>
    <col min="3" max="3" width="37.57421875" style="1" customWidth="1"/>
    <col min="4" max="4" width="11.57421875" style="1" hidden="1" customWidth="1"/>
    <col min="5" max="5" width="2.140625" style="4" hidden="1" customWidth="1"/>
    <col min="6" max="6" width="9.140625" style="4" hidden="1" customWidth="1"/>
    <col min="7" max="8" width="10.7109375" style="5" customWidth="1"/>
    <col min="9" max="9" width="11.28125" style="5" customWidth="1"/>
    <col min="10" max="16384" width="9.140625" style="4" customWidth="1"/>
  </cols>
  <sheetData>
    <row r="1" ht="18.75">
      <c r="C1" s="3"/>
    </row>
    <row r="2" spans="1:9" ht="12.75">
      <c r="A2" s="52" t="s">
        <v>19</v>
      </c>
      <c r="B2" s="53"/>
      <c r="C2" s="53"/>
      <c r="D2" s="53"/>
      <c r="E2" s="53"/>
      <c r="F2" s="53"/>
      <c r="G2" s="53"/>
      <c r="H2" s="53"/>
      <c r="I2" s="53"/>
    </row>
    <row r="3" spans="1:9" ht="12.75">
      <c r="A3" s="52" t="s">
        <v>56</v>
      </c>
      <c r="B3" s="52"/>
      <c r="C3" s="52"/>
      <c r="D3" s="52"/>
      <c r="E3" s="52"/>
      <c r="F3" s="52"/>
      <c r="G3" s="52"/>
      <c r="H3" s="52"/>
      <c r="I3" s="52"/>
    </row>
    <row r="4" spans="1:9" ht="12.75">
      <c r="A4" s="52" t="s">
        <v>61</v>
      </c>
      <c r="B4" s="53"/>
      <c r="C4" s="53"/>
      <c r="D4" s="53"/>
      <c r="E4" s="53"/>
      <c r="F4" s="53"/>
      <c r="G4" s="53"/>
      <c r="H4" s="53"/>
      <c r="I4" s="53"/>
    </row>
    <row r="6" spans="1:4" ht="14.25" customHeight="1">
      <c r="A6" s="54" t="s">
        <v>58</v>
      </c>
      <c r="B6" s="54"/>
      <c r="C6" s="54"/>
      <c r="D6" s="54"/>
    </row>
    <row r="7" spans="1:9" ht="14.25" customHeight="1">
      <c r="A7" s="55" t="s">
        <v>55</v>
      </c>
      <c r="B7" s="55"/>
      <c r="C7" s="55"/>
      <c r="D7" s="55"/>
      <c r="E7" s="56"/>
      <c r="F7" s="56"/>
      <c r="G7" s="56"/>
      <c r="H7" s="56"/>
      <c r="I7" s="56"/>
    </row>
    <row r="8" spans="1:4" ht="14.25" customHeight="1">
      <c r="A8" s="54" t="s">
        <v>60</v>
      </c>
      <c r="B8" s="54"/>
      <c r="C8" s="54"/>
      <c r="D8" s="54"/>
    </row>
    <row r="9" spans="1:4" ht="13.5" thickBot="1">
      <c r="A9" s="51"/>
      <c r="B9" s="51"/>
      <c r="C9" s="51"/>
      <c r="D9" s="51"/>
    </row>
    <row r="10" spans="1:9" s="9" customFormat="1" ht="62.25" customHeight="1">
      <c r="A10" s="6" t="s">
        <v>0</v>
      </c>
      <c r="B10" s="7" t="s">
        <v>1</v>
      </c>
      <c r="C10" s="7" t="s">
        <v>2</v>
      </c>
      <c r="D10" s="7" t="s">
        <v>3</v>
      </c>
      <c r="E10" s="8"/>
      <c r="F10" s="8"/>
      <c r="G10" s="7" t="s">
        <v>37</v>
      </c>
      <c r="H10" s="50" t="s">
        <v>59</v>
      </c>
      <c r="I10" s="7" t="s">
        <v>57</v>
      </c>
    </row>
    <row r="11" spans="1:9" s="16" customFormat="1" ht="27" customHeight="1">
      <c r="A11" s="10" t="s">
        <v>4</v>
      </c>
      <c r="B11" s="11" t="s">
        <v>5</v>
      </c>
      <c r="C11" s="12" t="s">
        <v>6</v>
      </c>
      <c r="D11" s="13" t="e">
        <f>SUM(D12,#REF!,D13,#REF!,#REF!)</f>
        <v>#REF!</v>
      </c>
      <c r="E11" s="14"/>
      <c r="F11" s="14"/>
      <c r="G11" s="15">
        <f>G13+G14+G18</f>
        <v>95</v>
      </c>
      <c r="H11" s="15">
        <f>H12</f>
        <v>57.6</v>
      </c>
      <c r="I11" s="15">
        <f>H11/G11*100</f>
        <v>60.631578947368425</v>
      </c>
    </row>
    <row r="12" spans="1:9" s="16" customFormat="1" ht="12.75">
      <c r="A12" s="17">
        <v>182</v>
      </c>
      <c r="B12" s="18" t="s">
        <v>40</v>
      </c>
      <c r="C12" s="19" t="s">
        <v>39</v>
      </c>
      <c r="D12" s="20" t="e">
        <f>SUM(#REF!,#REF!)</f>
        <v>#REF!</v>
      </c>
      <c r="E12" s="14"/>
      <c r="F12" s="14"/>
      <c r="G12" s="21">
        <f>G13</f>
        <v>80</v>
      </c>
      <c r="H12" s="21">
        <f>H13</f>
        <v>57.6</v>
      </c>
      <c r="I12" s="21">
        <f>H12/G12*100</f>
        <v>72</v>
      </c>
    </row>
    <row r="13" spans="1:9" s="16" customFormat="1" ht="89.25">
      <c r="A13" s="22">
        <v>182</v>
      </c>
      <c r="B13" s="18" t="s">
        <v>41</v>
      </c>
      <c r="C13" s="23" t="s">
        <v>38</v>
      </c>
      <c r="D13" s="20" t="e">
        <f>#REF!</f>
        <v>#REF!</v>
      </c>
      <c r="E13" s="14"/>
      <c r="F13" s="14"/>
      <c r="G13" s="21">
        <v>80</v>
      </c>
      <c r="H13" s="21">
        <v>57.6</v>
      </c>
      <c r="I13" s="21">
        <f>H13/G13*100</f>
        <v>72</v>
      </c>
    </row>
    <row r="14" spans="1:9" s="16" customFormat="1" ht="38.25">
      <c r="A14" s="24" t="s">
        <v>4</v>
      </c>
      <c r="B14" s="18" t="s">
        <v>49</v>
      </c>
      <c r="C14" s="23" t="s">
        <v>46</v>
      </c>
      <c r="D14" s="20"/>
      <c r="E14" s="14"/>
      <c r="F14" s="14"/>
      <c r="G14" s="21">
        <f>G15</f>
        <v>10</v>
      </c>
      <c r="H14" s="21">
        <f>H18</f>
        <v>0</v>
      </c>
      <c r="I14" s="21">
        <f aca="true" t="shared" si="0" ref="I14:I34">H14/G14*100</f>
        <v>0</v>
      </c>
    </row>
    <row r="15" spans="1:9" s="16" customFormat="1" ht="12.75">
      <c r="A15" s="24" t="s">
        <v>4</v>
      </c>
      <c r="B15" s="18" t="s">
        <v>50</v>
      </c>
      <c r="C15" s="23" t="s">
        <v>45</v>
      </c>
      <c r="D15" s="20"/>
      <c r="E15" s="14"/>
      <c r="F15" s="14"/>
      <c r="G15" s="21">
        <f>G16</f>
        <v>10</v>
      </c>
      <c r="H15" s="21"/>
      <c r="I15" s="21">
        <f t="shared" si="0"/>
        <v>0</v>
      </c>
    </row>
    <row r="16" spans="1:9" s="16" customFormat="1" ht="25.5">
      <c r="A16" s="24" t="s">
        <v>4</v>
      </c>
      <c r="B16" s="18" t="s">
        <v>51</v>
      </c>
      <c r="C16" s="23" t="s">
        <v>47</v>
      </c>
      <c r="D16" s="20"/>
      <c r="E16" s="14"/>
      <c r="F16" s="14"/>
      <c r="G16" s="21">
        <f>G17</f>
        <v>10</v>
      </c>
      <c r="H16" s="21"/>
      <c r="I16" s="21">
        <f t="shared" si="0"/>
        <v>0</v>
      </c>
    </row>
    <row r="17" spans="1:9" s="16" customFormat="1" ht="47.25" customHeight="1">
      <c r="A17" s="22">
        <v>867</v>
      </c>
      <c r="B17" s="18" t="s">
        <v>52</v>
      </c>
      <c r="C17" s="23" t="s">
        <v>48</v>
      </c>
      <c r="D17" s="20"/>
      <c r="E17" s="14"/>
      <c r="F17" s="14"/>
      <c r="G17" s="21">
        <v>10</v>
      </c>
      <c r="H17" s="21"/>
      <c r="I17" s="21">
        <f t="shared" si="0"/>
        <v>0</v>
      </c>
    </row>
    <row r="18" spans="1:9" s="16" customFormat="1" ht="20.25" customHeight="1">
      <c r="A18" s="22" t="s">
        <v>4</v>
      </c>
      <c r="B18" s="18" t="s">
        <v>42</v>
      </c>
      <c r="C18" s="23" t="s">
        <v>53</v>
      </c>
      <c r="D18" s="20"/>
      <c r="E18" s="14"/>
      <c r="F18" s="14"/>
      <c r="G18" s="21">
        <f>G19</f>
        <v>5</v>
      </c>
      <c r="H18" s="21"/>
      <c r="I18" s="21">
        <f t="shared" si="0"/>
        <v>0</v>
      </c>
    </row>
    <row r="19" spans="1:9" s="16" customFormat="1" ht="42.75" customHeight="1">
      <c r="A19" s="22">
        <v>897</v>
      </c>
      <c r="B19" s="18" t="s">
        <v>43</v>
      </c>
      <c r="C19" s="23" t="s">
        <v>44</v>
      </c>
      <c r="D19" s="20"/>
      <c r="E19" s="14"/>
      <c r="F19" s="14"/>
      <c r="G19" s="21">
        <v>5</v>
      </c>
      <c r="H19" s="21"/>
      <c r="I19" s="21">
        <f t="shared" si="0"/>
        <v>0</v>
      </c>
    </row>
    <row r="20" spans="1:9" s="9" customFormat="1" ht="12.75">
      <c r="A20" s="22" t="s">
        <v>4</v>
      </c>
      <c r="B20" s="18" t="s">
        <v>8</v>
      </c>
      <c r="C20" s="25" t="s">
        <v>9</v>
      </c>
      <c r="D20" s="20" t="e">
        <f>D21</f>
        <v>#REF!</v>
      </c>
      <c r="E20" s="14"/>
      <c r="F20" s="14"/>
      <c r="G20" s="21">
        <f>G21</f>
        <v>54201.6</v>
      </c>
      <c r="H20" s="21">
        <f>H21</f>
        <v>40615</v>
      </c>
      <c r="I20" s="21">
        <f t="shared" si="0"/>
        <v>74.93321230369583</v>
      </c>
    </row>
    <row r="21" spans="1:9" ht="38.25">
      <c r="A21" s="17" t="s">
        <v>4</v>
      </c>
      <c r="B21" s="18" t="s">
        <v>10</v>
      </c>
      <c r="C21" s="23" t="s">
        <v>11</v>
      </c>
      <c r="D21" s="20" t="e">
        <f>SUM(D22,#REF!)</f>
        <v>#REF!</v>
      </c>
      <c r="E21" s="20" t="e">
        <f>SUM(E22,#REF!)</f>
        <v>#REF!</v>
      </c>
      <c r="F21" s="20" t="e">
        <f>SUM(F22,#REF!)</f>
        <v>#REF!</v>
      </c>
      <c r="G21" s="21">
        <f>G22+G25</f>
        <v>54201.6</v>
      </c>
      <c r="H21" s="21">
        <f>H22+H25</f>
        <v>40615</v>
      </c>
      <c r="I21" s="21">
        <f t="shared" si="0"/>
        <v>74.93321230369583</v>
      </c>
    </row>
    <row r="22" spans="1:9" s="16" customFormat="1" ht="25.5">
      <c r="A22" s="26" t="s">
        <v>4</v>
      </c>
      <c r="B22" s="18" t="s">
        <v>25</v>
      </c>
      <c r="C22" s="27" t="s">
        <v>22</v>
      </c>
      <c r="D22" s="20">
        <f>D23</f>
        <v>23178</v>
      </c>
      <c r="E22" s="14"/>
      <c r="F22" s="14"/>
      <c r="G22" s="21">
        <f>G23</f>
        <v>52371</v>
      </c>
      <c r="H22" s="21">
        <f>H23</f>
        <v>39278.7</v>
      </c>
      <c r="I22" s="21">
        <f t="shared" si="0"/>
        <v>75.00085925416738</v>
      </c>
    </row>
    <row r="23" spans="1:9" s="16" customFormat="1" ht="25.5">
      <c r="A23" s="26" t="s">
        <v>4</v>
      </c>
      <c r="B23" s="18" t="s">
        <v>26</v>
      </c>
      <c r="C23" s="23" t="s">
        <v>18</v>
      </c>
      <c r="D23" s="20">
        <f>D24</f>
        <v>23178</v>
      </c>
      <c r="E23" s="14"/>
      <c r="F23" s="14"/>
      <c r="G23" s="21">
        <f>G24</f>
        <v>52371</v>
      </c>
      <c r="H23" s="21">
        <f>H24</f>
        <v>39278.7</v>
      </c>
      <c r="I23" s="21">
        <f t="shared" si="0"/>
        <v>75.00085925416738</v>
      </c>
    </row>
    <row r="24" spans="1:9" s="16" customFormat="1" ht="63.75" customHeight="1">
      <c r="A24" s="28" t="s">
        <v>7</v>
      </c>
      <c r="B24" s="29" t="s">
        <v>27</v>
      </c>
      <c r="C24" s="27" t="s">
        <v>54</v>
      </c>
      <c r="D24" s="30">
        <v>23178</v>
      </c>
      <c r="E24" s="31"/>
      <c r="F24" s="31"/>
      <c r="G24" s="32">
        <v>52371</v>
      </c>
      <c r="H24" s="32">
        <v>39278.7</v>
      </c>
      <c r="I24" s="21">
        <f t="shared" si="0"/>
        <v>75.00085925416738</v>
      </c>
    </row>
    <row r="25" spans="1:9" s="9" customFormat="1" ht="28.5" customHeight="1">
      <c r="A25" s="33" t="s">
        <v>4</v>
      </c>
      <c r="B25" s="18" t="s">
        <v>28</v>
      </c>
      <c r="C25" s="34" t="s">
        <v>21</v>
      </c>
      <c r="D25" s="20"/>
      <c r="E25" s="14"/>
      <c r="F25" s="14"/>
      <c r="G25" s="21">
        <f>G26+G30</f>
        <v>1830.6</v>
      </c>
      <c r="H25" s="21">
        <f>H26</f>
        <v>1336.3000000000002</v>
      </c>
      <c r="I25" s="21">
        <f t="shared" si="0"/>
        <v>72.99792417786519</v>
      </c>
    </row>
    <row r="26" spans="1:9" s="9" customFormat="1" ht="51.75" customHeight="1">
      <c r="A26" s="33" t="s">
        <v>7</v>
      </c>
      <c r="B26" s="18" t="s">
        <v>29</v>
      </c>
      <c r="C26" s="34" t="s">
        <v>13</v>
      </c>
      <c r="D26" s="20"/>
      <c r="E26" s="14"/>
      <c r="F26" s="14"/>
      <c r="G26" s="21">
        <f>G27</f>
        <v>1004.9</v>
      </c>
      <c r="H26" s="21">
        <f>H27</f>
        <v>1336.3000000000002</v>
      </c>
      <c r="I26" s="21">
        <f t="shared" si="0"/>
        <v>132.97840581152357</v>
      </c>
    </row>
    <row r="27" spans="1:9" ht="66" customHeight="1">
      <c r="A27" s="35">
        <v>897</v>
      </c>
      <c r="B27" s="18" t="s">
        <v>30</v>
      </c>
      <c r="C27" s="23" t="s">
        <v>20</v>
      </c>
      <c r="D27" s="20" t="e">
        <f>SUM(D28,D29,#REF!)</f>
        <v>#REF!</v>
      </c>
      <c r="E27" s="36"/>
      <c r="F27" s="36"/>
      <c r="G27" s="21">
        <f>G28+G29</f>
        <v>1004.9</v>
      </c>
      <c r="H27" s="21">
        <f>H28+H29+H30</f>
        <v>1336.3000000000002</v>
      </c>
      <c r="I27" s="21">
        <f t="shared" si="0"/>
        <v>132.97840581152357</v>
      </c>
    </row>
    <row r="28" spans="1:9" s="9" customFormat="1" ht="78" customHeight="1">
      <c r="A28" s="37">
        <v>897</v>
      </c>
      <c r="B28" s="29" t="s">
        <v>31</v>
      </c>
      <c r="C28" s="27" t="s">
        <v>14</v>
      </c>
      <c r="D28" s="30">
        <v>1442.3</v>
      </c>
      <c r="E28" s="31"/>
      <c r="F28" s="31"/>
      <c r="G28" s="32">
        <v>996.8</v>
      </c>
      <c r="H28" s="32">
        <v>747.5</v>
      </c>
      <c r="I28" s="21">
        <f t="shared" si="0"/>
        <v>74.98996789727127</v>
      </c>
    </row>
    <row r="29" spans="1:9" ht="102" customHeight="1">
      <c r="A29" s="37" t="s">
        <v>7</v>
      </c>
      <c r="B29" s="29" t="s">
        <v>32</v>
      </c>
      <c r="C29" s="27" t="s">
        <v>15</v>
      </c>
      <c r="D29" s="30">
        <v>5.3</v>
      </c>
      <c r="E29" s="31"/>
      <c r="F29" s="31"/>
      <c r="G29" s="32">
        <v>8.1</v>
      </c>
      <c r="H29" s="32">
        <v>8.1</v>
      </c>
      <c r="I29" s="21">
        <f t="shared" si="0"/>
        <v>100</v>
      </c>
    </row>
    <row r="30" spans="1:9" ht="48.75" customHeight="1">
      <c r="A30" s="35" t="s">
        <v>4</v>
      </c>
      <c r="B30" s="18" t="s">
        <v>33</v>
      </c>
      <c r="C30" s="23" t="s">
        <v>23</v>
      </c>
      <c r="D30" s="38">
        <f>D31</f>
        <v>1090.3</v>
      </c>
      <c r="E30" s="39"/>
      <c r="F30" s="39"/>
      <c r="G30" s="21">
        <f>G31</f>
        <v>825.7</v>
      </c>
      <c r="H30" s="21">
        <f>H31</f>
        <v>580.7</v>
      </c>
      <c r="I30" s="21">
        <f t="shared" si="0"/>
        <v>70.32820637035243</v>
      </c>
    </row>
    <row r="31" spans="1:9" ht="79.5" customHeight="1">
      <c r="A31" s="35">
        <v>897</v>
      </c>
      <c r="B31" s="18" t="s">
        <v>34</v>
      </c>
      <c r="C31" s="40" t="s">
        <v>24</v>
      </c>
      <c r="D31" s="38">
        <f>D32+D33</f>
        <v>1090.3</v>
      </c>
      <c r="E31" s="41"/>
      <c r="F31" s="41"/>
      <c r="G31" s="21">
        <f>G32+G33</f>
        <v>825.7</v>
      </c>
      <c r="H31" s="21">
        <f>H32+H33</f>
        <v>580.7</v>
      </c>
      <c r="I31" s="21">
        <f t="shared" si="0"/>
        <v>70.32820637035243</v>
      </c>
    </row>
    <row r="32" spans="1:9" s="16" customFormat="1" ht="51">
      <c r="A32" s="37">
        <v>897</v>
      </c>
      <c r="B32" s="29" t="s">
        <v>35</v>
      </c>
      <c r="C32" s="27" t="s">
        <v>16</v>
      </c>
      <c r="D32" s="42">
        <v>728</v>
      </c>
      <c r="E32" s="43"/>
      <c r="F32" s="43"/>
      <c r="G32" s="32">
        <v>471.8</v>
      </c>
      <c r="H32" s="32">
        <v>342.3</v>
      </c>
      <c r="I32" s="21">
        <f t="shared" si="0"/>
        <v>72.55192878338279</v>
      </c>
    </row>
    <row r="33" spans="1:9" s="16" customFormat="1" ht="57" customHeight="1">
      <c r="A33" s="37" t="s">
        <v>7</v>
      </c>
      <c r="B33" s="29" t="s">
        <v>36</v>
      </c>
      <c r="C33" s="27" t="s">
        <v>17</v>
      </c>
      <c r="D33" s="42">
        <v>362.3</v>
      </c>
      <c r="E33" s="43"/>
      <c r="F33" s="43"/>
      <c r="G33" s="32">
        <v>353.9</v>
      </c>
      <c r="H33" s="32">
        <v>238.4</v>
      </c>
      <c r="I33" s="21">
        <f t="shared" si="0"/>
        <v>67.36366205142697</v>
      </c>
    </row>
    <row r="34" spans="1:9" s="16" customFormat="1" ht="13.5" thickBot="1">
      <c r="A34" s="44"/>
      <c r="B34" s="45"/>
      <c r="C34" s="46" t="s">
        <v>12</v>
      </c>
      <c r="D34" s="47" t="e">
        <f>SUM(D11,D20)</f>
        <v>#REF!</v>
      </c>
      <c r="E34" s="48"/>
      <c r="F34" s="48"/>
      <c r="G34" s="49">
        <f>G11+G20</f>
        <v>54296.6</v>
      </c>
      <c r="H34" s="49">
        <f>H11+H20</f>
        <v>40672.6</v>
      </c>
      <c r="I34" s="21">
        <f t="shared" si="0"/>
        <v>74.90818946306031</v>
      </c>
    </row>
    <row r="35" spans="1:9" s="16" customFormat="1" ht="12.75">
      <c r="A35" s="1"/>
      <c r="B35" s="2"/>
      <c r="C35" s="1"/>
      <c r="D35" s="1"/>
      <c r="E35" s="4"/>
      <c r="F35" s="4"/>
      <c r="G35" s="5"/>
      <c r="H35" s="5"/>
      <c r="I35" s="5"/>
    </row>
    <row r="36" ht="39" customHeight="1"/>
    <row r="37" spans="1:9" s="16" customFormat="1" ht="16.5" customHeight="1">
      <c r="A37" s="1"/>
      <c r="B37" s="2"/>
      <c r="C37" s="1"/>
      <c r="D37" s="1"/>
      <c r="E37" s="4"/>
      <c r="F37" s="4"/>
      <c r="G37" s="5"/>
      <c r="H37" s="5"/>
      <c r="I37" s="5"/>
    </row>
    <row r="38" spans="1:9" s="16" customFormat="1" ht="26.25" customHeight="1">
      <c r="A38" s="1"/>
      <c r="B38" s="2"/>
      <c r="C38" s="1"/>
      <c r="D38" s="1"/>
      <c r="E38" s="4"/>
      <c r="F38" s="4"/>
      <c r="G38" s="5"/>
      <c r="H38" s="5"/>
      <c r="I38" s="5"/>
    </row>
    <row r="39" spans="1:9" s="9" customFormat="1" ht="44.25" customHeight="1">
      <c r="A39" s="1"/>
      <c r="B39" s="2"/>
      <c r="C39" s="1"/>
      <c r="D39" s="1"/>
      <c r="E39" s="4"/>
      <c r="F39" s="4"/>
      <c r="G39" s="5"/>
      <c r="H39" s="5"/>
      <c r="I39" s="5"/>
    </row>
    <row r="40" ht="82.5" customHeight="1"/>
    <row r="41" ht="70.5" customHeight="1"/>
    <row r="42" ht="54" customHeight="1"/>
    <row r="43" spans="1:9" s="16" customFormat="1" ht="30.75" customHeight="1">
      <c r="A43" s="1"/>
      <c r="B43" s="2"/>
      <c r="C43" s="1"/>
      <c r="D43" s="1"/>
      <c r="E43" s="4"/>
      <c r="F43" s="4"/>
      <c r="G43" s="5"/>
      <c r="H43" s="5"/>
      <c r="I43" s="5"/>
    </row>
    <row r="44" spans="1:9" s="9" customFormat="1" ht="79.5" customHeight="1">
      <c r="A44" s="1"/>
      <c r="B44" s="2"/>
      <c r="C44" s="1"/>
      <c r="D44" s="1"/>
      <c r="E44" s="4"/>
      <c r="F44" s="4"/>
      <c r="G44" s="5"/>
      <c r="H44" s="5"/>
      <c r="I44" s="5"/>
    </row>
    <row r="45" ht="52.5" customHeight="1"/>
    <row r="46" ht="54" customHeight="1"/>
    <row r="47" spans="1:9" s="16" customFormat="1" ht="15.75" customHeight="1">
      <c r="A47" s="1"/>
      <c r="B47" s="2"/>
      <c r="C47" s="1"/>
      <c r="D47" s="1"/>
      <c r="E47" s="4"/>
      <c r="F47" s="4"/>
      <c r="G47" s="5"/>
      <c r="H47" s="5"/>
      <c r="I47" s="5"/>
    </row>
  </sheetData>
  <sheetProtection/>
  <mergeCells count="7">
    <mergeCell ref="A9:D9"/>
    <mergeCell ref="A2:I2"/>
    <mergeCell ref="A3:I3"/>
    <mergeCell ref="A4:I4"/>
    <mergeCell ref="A6:D6"/>
    <mergeCell ref="A7:I7"/>
    <mergeCell ref="A8:D8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 И.В.</dc:creator>
  <cp:keywords/>
  <dc:description/>
  <cp:lastModifiedBy>User</cp:lastModifiedBy>
  <cp:lastPrinted>2021-12-06T06:55:17Z</cp:lastPrinted>
  <dcterms:created xsi:type="dcterms:W3CDTF">2009-01-11T12:09:09Z</dcterms:created>
  <dcterms:modified xsi:type="dcterms:W3CDTF">2022-10-10T11:34:56Z</dcterms:modified>
  <cp:category/>
  <cp:version/>
  <cp:contentType/>
  <cp:contentStatus/>
</cp:coreProperties>
</file>