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0\ВЦП 2020-2022\2020 вцп изменение август\"/>
    </mc:Choice>
  </mc:AlternateContent>
  <xr:revisionPtr revIDLastSave="0" documentId="13_ncr:1_{B470A0B5-F7F0-4B81-87B2-923DD93329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Лист2!$A$1:$K$72</definedName>
  </definedNames>
  <calcPr calcId="181029"/>
</workbook>
</file>

<file path=xl/calcChain.xml><?xml version="1.0" encoding="utf-8"?>
<calcChain xmlns="http://schemas.openxmlformats.org/spreadsheetml/2006/main">
  <c r="J55" i="2" l="1"/>
  <c r="J64" i="2" l="1"/>
  <c r="F38" i="2" l="1"/>
  <c r="H25" i="2"/>
  <c r="D17" i="2" l="1"/>
  <c r="F51" i="2"/>
  <c r="F50" i="2"/>
  <c r="F49" i="2"/>
  <c r="F44" i="2"/>
  <c r="F39" i="2"/>
  <c r="F37" i="2"/>
  <c r="F36" i="2"/>
  <c r="J62" i="2"/>
  <c r="J28" i="2"/>
  <c r="J33" i="2"/>
  <c r="J65" i="2" l="1"/>
</calcChain>
</file>

<file path=xl/sharedStrings.xml><?xml version="1.0" encoding="utf-8"?>
<sst xmlns="http://schemas.openxmlformats.org/spreadsheetml/2006/main" count="148" uniqueCount="124">
  <si>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</si>
  <si>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</si>
  <si>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</si>
  <si>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</si>
  <si>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</si>
  <si>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</si>
  <si>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</si>
  <si>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</si>
  <si>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</si>
  <si>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</si>
  <si>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</si>
  <si>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</si>
  <si>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В течении года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</si>
  <si>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</si>
  <si>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</si>
  <si>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</si>
  <si>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</si>
  <si>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 xml:space="preserve"> м²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</si>
  <si>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</si>
  <si>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</si>
  <si>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</si>
  <si>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</si>
  <si>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Согласно адресной программе, утвержденной администрацией Колпинского района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</si>
  <si>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</si>
  <si>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</si>
  <si>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</si>
  <si>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 xml:space="preserve"> Лимит финансирования </t>
  </si>
  <si>
    <t>апрель; декабрь</t>
  </si>
  <si>
    <t>Задачи программы</t>
  </si>
  <si>
    <t>№</t>
  </si>
  <si>
    <t>Пересечение ул.Школьная и ул.Станционная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</si>
  <si>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</si>
  <si>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1)Шлиссельбургское шоссе д.219, д.44.) ул. Бугры напротив д.4</t>
  </si>
  <si>
    <t xml:space="preserve">3.3.Посадка деревьев </t>
  </si>
  <si>
    <t>2200 м2</t>
  </si>
  <si>
    <t>Улучшение качества жизни и обеспечение благоприятных условий
проживания населения на территории МО п. Усть-Ижора</t>
  </si>
  <si>
    <t>апрель-октябрь</t>
  </si>
  <si>
    <t>по заявлению жителей, санитарные зоны, находящиеся на обслуживании</t>
  </si>
  <si>
    <t>июль-сентябрь</t>
  </si>
  <si>
    <t>май-июль</t>
  </si>
  <si>
    <t>Территория МО п.Усть-Ижора</t>
  </si>
  <si>
    <t>Зона отдыха отдыха по адресу: ул.Некрасова - Садовая, М.Горького д.21, угол Станционаая ул. и Чкалова ул.</t>
  </si>
  <si>
    <t>826 596 м2</t>
  </si>
  <si>
    <t>на территории МО п.Усть-Ижора</t>
  </si>
  <si>
    <t>май-июнь</t>
  </si>
  <si>
    <t>ул.Третьей Пятилетки д. 19 А</t>
  </si>
  <si>
    <t>ул.Новая 22-24, ул.Социалистическая д.51, ул.М.Горького д.21, пересечение ул.Чкалова и ул.Станционной</t>
  </si>
  <si>
    <t xml:space="preserve">1)4 000 шт.х2 -80 м²   2)300 шт. - 15 м²              </t>
  </si>
  <si>
    <t>у д.38 Шлиссельбургское шоссе</t>
  </si>
  <si>
    <t>2 700 м2</t>
  </si>
  <si>
    <t>8.1. Выполнение  работ по временному размещению злементов  оформления к праздничным мероприятиям</t>
  </si>
  <si>
    <t>апрель,октябрь</t>
  </si>
  <si>
    <t>1. Уборка территорий</t>
  </si>
  <si>
    <t>1700 м²</t>
  </si>
  <si>
    <t xml:space="preserve">2. Озеленение территории  муниципального образования </t>
  </si>
  <si>
    <t xml:space="preserve">3.Проводимое санитарных  рубок ( в том числе удаление аварийных больных деревьев и кустарников)  </t>
  </si>
  <si>
    <t xml:space="preserve"> 4. Организация и осуществление уборки и санитарной очистки территории муниципального образования</t>
  </si>
  <si>
    <t>5.Содержание и ремонт покрытий придомовых территорий и территорий  пешеходных дорожек</t>
  </si>
  <si>
    <t>6 Размещение и содержание спортивных , детских  площадок  и зон отдыха,включая ремонт  расположенных на  них  злементов благоустройства</t>
  </si>
  <si>
    <t xml:space="preserve">6.1. Работы по созданию Зоны отдыха </t>
  </si>
  <si>
    <t>6.3. Размещение (создания) детской площадки</t>
  </si>
  <si>
    <t>апрель-август</t>
  </si>
  <si>
    <t xml:space="preserve">     Итого по программе на 2020 г.    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</si>
  <si>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«О бюджете Санкт-Петербурга на 2020 год и плановый период 2021 и 2022 годов», Устав МО п.Усть-Ижора, Бюджетный Кодекс Российской Федерации</t>
    </r>
  </si>
  <si>
    <t>6.4.Ремонт оборудования (покраска оборудования и замена )</t>
  </si>
  <si>
    <t>5.1  Содержание ( ремонт) покрытий</t>
  </si>
  <si>
    <t>5.2 Содержание ( ремонт) покрытий</t>
  </si>
  <si>
    <t>5.6 Содержание ( ремонт) покрытий</t>
  </si>
  <si>
    <t>5.7 Содержание ( ремонт) покрытий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</si>
  <si>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</si>
  <si>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 xml:space="preserve">Бюджет МО п.Усть-Ижора  на 2020 год </t>
  </si>
  <si>
    <t>детское оборудование, скамейки, тренажеры,ограждение площадок</t>
  </si>
  <si>
    <t xml:space="preserve">  ул. Социалистическая </t>
  </si>
  <si>
    <t>ул. Социалистическая д. 114</t>
  </si>
  <si>
    <t>5.5 Содержание ( ремонт) покрытий</t>
  </si>
  <si>
    <t>299 м2</t>
  </si>
  <si>
    <t>5.13  Содержание (ремонт) покрытий</t>
  </si>
  <si>
    <t>ул. Новая, д. 19 к. 2</t>
  </si>
  <si>
    <t>5.3 Текущий ремонт покрытий</t>
  </si>
  <si>
    <t>5.4 Содержание ( ремонт) покрытий</t>
  </si>
  <si>
    <t>5.9  Содержание (ремонт) покрытий</t>
  </si>
  <si>
    <t>5.10  Содержание (ремонт) покрытий</t>
  </si>
  <si>
    <t>5.11  Содержание (ремонт) покрытий</t>
  </si>
  <si>
    <t>5.14 Содержание (ремонт) покрытий</t>
  </si>
  <si>
    <t>ул. Новая, д. 27</t>
  </si>
  <si>
    <t>6.2. Проектирование детской спортивной площадки</t>
  </si>
  <si>
    <t>ул. Полевая</t>
  </si>
  <si>
    <t>14 шт.</t>
  </si>
  <si>
    <t>апрель</t>
  </si>
  <si>
    <t>6.6. Проектирование с согласованием информационных стендов</t>
  </si>
  <si>
    <t>ул. Школьная, д. 19 (Длина 3,8 м.п. ширина 3,8 м.п.)</t>
  </si>
  <si>
    <t>ул. Чкалова, д. 9 (Длина 2,4 м.п. ширина 4,6 м.п. + Длина 3,0 м.п. ширина 3,6 м.п)</t>
  </si>
  <si>
    <t>ул. Максима Горького, д. 26 кв. 1 (Длина 3,5 м.п. ширина 1,5 м.п.)</t>
  </si>
  <si>
    <t>ул. Максима Горького, д. 26 кв. 2 (Длина 3,0 м.п. ширина 4,5 м.п.)</t>
  </si>
  <si>
    <t>ул. Максима Горького, д. 34 (Длина 3,6 м.п. ширина 3,6 м.п.)</t>
  </si>
  <si>
    <t>ул.Третьей Пятилетки д. 30 (Длина 3,5 м.п. ширина 12,5 м.п.)</t>
  </si>
  <si>
    <t>ул. Социалистическая д. 71 А, 69 Б (Длина 85,0 м.п. ширина 3,5 м.п.)</t>
  </si>
  <si>
    <t>Шлиссельбургское шоссе д. 115 лит. А, 117 (Длина 30,0 м.п. ширина 3,5 м.п. + Длина 1,2 м.п. ширина 3,8 м.п. + Длина 3,2 м.п. ширина 3,8 м.п.)</t>
  </si>
  <si>
    <t>ул. Станционная д. 6 (Длина 5,5 м.п. ширина 4,5 м.п.)</t>
  </si>
  <si>
    <t>ул. Школьная д. 7 (Длина 3,8 м.п. ширина 4,5 м.п.)</t>
  </si>
  <si>
    <t>ул. Социалистическая, д. 130 (Длина 5,0 м.п. ширина 5,0 м.п.)</t>
  </si>
  <si>
    <t xml:space="preserve">1.1. Очистка от мусора (организация субботника по очистке территории, приобретение инвентаря: мешки, грабли, лопаты, перчатки, контейнеры )                                                 очистка территории от мусора,                                                                                </t>
  </si>
  <si>
    <t>2.1. Формирование клумб, посадка цветов</t>
  </si>
  <si>
    <t>2.2.  Уход за зелеными насаждениями  с заменой  грунта</t>
  </si>
  <si>
    <t>3.1 Валка аварийных деревьев,кустарников</t>
  </si>
  <si>
    <t>4.1 Санитарная очистка  территории муниципального образования</t>
  </si>
  <si>
    <t xml:space="preserve">3 -шт.- клен,                   4 шт.- ива шаровидная </t>
  </si>
  <si>
    <t xml:space="preserve">МУНИЦИПАЛЬНАЯ ПРОГРАММА ПО БЛАГОУСТРОЙСТВУ ТЕРРИТОРИИ  ВНУТРИГОРОДСКОГО МУНИЦИПАЛЬНОГО ОБРАЗОВАНИЯ САНКТ-ПЕТЕРБУРГА ПОСЕЛКА УСТЬ-ИЖОРА НА  2020 ГОД </t>
  </si>
  <si>
    <t>Зоны отдыха по адресам: ул. Новая д.22-24   - 50 м², ул.Социалистическая д.51-51А 245 м², ул.Комсомола д.6.-  287 м² , ул .Максима Горького д.21-80м²,  ул.Малая и ул.Луговая  50м² , ул.Чкалова угол со Станционной 150м², Социалистическая у д.75-77 - 85 м2, ул.Некрасова  - Садовая - 70 м2.Речная ул.д.21 -80м2, Пешеходная дорожка от 18 презда до центральной дорожки -300м2,Центральная дорожка  от ул. Социалистическая до Петразаводского шоссе-15м2  Замена грунта: территория ограниченая ул. Садовая, Некрасова, Петрозаводское шоссе, Социалистическая - 60 м3; детская площадка ул. Речная - 20 м3, Шлиссельбургское шоссе у д. 44 - 20 м3, Центральная дорожка - 100 м3. Закупка семян - 10 кг.</t>
  </si>
  <si>
    <t>3.4. Посадка тюльпанов</t>
  </si>
  <si>
    <t>5.6 Содержание ( ремонт) пешеходной дорожки</t>
  </si>
  <si>
    <t>5.7  Содержание (ремонт) покрытий</t>
  </si>
  <si>
    <t>5.8  Содержание (ремонт) покрытий</t>
  </si>
  <si>
    <t>5.12 Содержание (ремонт) покрытий</t>
  </si>
  <si>
    <t>5.15 Проектирование пешеходной дорожки</t>
  </si>
  <si>
    <t>8.1 Выполнение  оформления к праздничным мероприятиям на территории МО</t>
  </si>
  <si>
    <t>8.2. Выполнение  работ по временному размещению злементов  оформления к праздничным мероприятиям</t>
  </si>
  <si>
    <t>Установка  Новогодней ели по адресу Шлиссельбургское ш.  Д.219</t>
  </si>
  <si>
    <t xml:space="preserve"> Социалистическая д. 121 корп. 2А, д. 123 корп. 2, д.129 б, 129 а, Шлиссельбургское шоссе д. 171 корп. 2А</t>
  </si>
  <si>
    <t>Приложение № 6 к Постановлению  Местной Администрации МО п.Усть-Ижора от 10.08.2020 № 43/01-13</t>
  </si>
  <si>
    <t>6.5.Ремонт МАФ (покраска МАФ с элементами замены )</t>
  </si>
  <si>
    <t>октябрь</t>
  </si>
  <si>
    <t>март- ноябрь</t>
  </si>
  <si>
    <t>ул. Социалистическая д. 51,Новая ул. Д.22-24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</si>
</sst>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0&quot;р.&quot;"/>
    <numFmt numFmtId="166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6">
    <xf numFmtId="0" fontId="0" fillId="0" borderId="0" xfId="0"/>
    <xf numFmtId="0" fontId="1" fillId="0" borderId="1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165" fontId="1" fillId="0" borderId="2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/>
    </xf>
    <xf numFmtId="0" fontId="1" fillId="0" borderId="6" xfId="0" applyFont="1" applyBorder="1"/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top" wrapText="1"/>
    </xf>
    <xf numFmtId="165" fontId="2" fillId="0" borderId="2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vertical="top" wrapText="1"/>
    </xf>
    <xf numFmtId="0" fontId="5" fillId="0" borderId="1" xfId="0" applyFont="1" applyBorder="1"/>
    <xf numFmtId="165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wrapText="1"/>
    </xf>
    <xf numFmtId="0" fontId="12" fillId="0" borderId="1" xfId="0" applyFont="1" applyBorder="1"/>
    <xf numFmtId="2" fontId="10" fillId="0" borderId="2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left" vertical="center" wrapText="1"/>
    </xf>
    <xf numFmtId="0" fontId="10" fillId="0" borderId="9" xfId="0" applyFont="1" applyBorder="1" applyAlignment="1"/>
    <xf numFmtId="4" fontId="10" fillId="0" borderId="5" xfId="0" applyNumberFormat="1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top" wrapText="1"/>
    </xf>
    <xf numFmtId="164" fontId="1" fillId="0" borderId="11" xfId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164" fontId="1" fillId="0" borderId="1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top" wrapText="1"/>
    </xf>
    <xf numFmtId="0" fontId="1" fillId="0" borderId="12" xfId="0" applyFont="1" applyFill="1" applyBorder="1"/>
    <xf numFmtId="0" fontId="2" fillId="0" borderId="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0" fontId="10" fillId="0" borderId="14" xfId="0" applyFont="1" applyBorder="1" applyAlignment="1">
      <alignment horizontal="center" vertical="center" wrapText="1"/>
    </xf>
    <xf numFmtId="0" fontId="1" fillId="0" borderId="1" xfId="0" applyFont="1" applyFill="1" applyBorder="1"/>
    <xf numFmtId="49" fontId="14" fillId="0" borderId="1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/>
    <xf numFmtId="2" fontId="1" fillId="3" borderId="4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12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 wrapText="1"/>
    </xf>
    <xf numFmtId="0" fontId="10" fillId="0" borderId="2" xfId="0" applyFont="1" applyBorder="1" applyAlignment="1"/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6" fillId="0" borderId="16" xfId="0" applyFont="1" applyBorder="1"/>
    <xf numFmtId="0" fontId="2" fillId="0" borderId="3" xfId="0" applyFont="1" applyBorder="1" applyAlignment="1">
      <alignment vertical="top" wrapText="1"/>
    </xf>
    <xf numFmtId="165" fontId="9" fillId="0" borderId="3" xfId="0" applyNumberFormat="1" applyFont="1" applyFill="1" applyBorder="1" applyAlignment="1">
      <alignment horizontal="left" vertical="top" wrapText="1"/>
    </xf>
    <xf numFmtId="4" fontId="2" fillId="0" borderId="3" xfId="0" applyNumberFormat="1" applyFont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1" fillId="0" borderId="6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2" fillId="0" borderId="2" xfId="0" applyFont="1" applyBorder="1" applyAlignment="1">
      <alignment horizontal="center" vertical="top" wrapText="1"/>
    </xf>
    <xf numFmtId="2" fontId="6" fillId="5" borderId="0" xfId="0" applyNumberFormat="1" applyFont="1" applyFill="1" applyAlignment="1">
      <alignment vertical="top"/>
    </xf>
    <xf numFmtId="4" fontId="6" fillId="5" borderId="0" xfId="0" applyNumberFormat="1" applyFont="1" applyFill="1" applyAlignment="1">
      <alignment vertical="top"/>
    </xf>
    <xf numFmtId="4" fontId="2" fillId="0" borderId="3" xfId="0" applyNumberFormat="1" applyFont="1" applyFill="1" applyBorder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left" vertical="top" wrapText="1"/>
    </xf>
    <xf numFmtId="165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/>
    </xf>
    <xf numFmtId="0" fontId="13" fillId="0" borderId="12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6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vertical="top" wrapText="1"/>
    </xf>
    <xf numFmtId="4" fontId="10" fillId="5" borderId="4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5" fillId="3" borderId="6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4" fontId="1" fillId="5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1" fillId="0" borderId="6" xfId="1" applyFont="1" applyFill="1" applyBorder="1" applyAlignment="1">
      <alignment vertical="center"/>
    </xf>
    <xf numFmtId="164" fontId="1" fillId="0" borderId="15" xfId="1" applyFont="1" applyFill="1" applyBorder="1" applyAlignment="1">
      <alignment vertical="center"/>
    </xf>
    <xf numFmtId="164" fontId="1" fillId="0" borderId="12" xfId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 wrapText="1" readingOrder="1"/>
    </xf>
    <xf numFmtId="4" fontId="10" fillId="0" borderId="3" xfId="0" applyNumberFormat="1" applyFont="1" applyBorder="1" applyAlignment="1">
      <alignment horizontal="center" vertical="center" wrapText="1" readingOrder="1"/>
    </xf>
    <xf numFmtId="0" fontId="0" fillId="0" borderId="12" xfId="0" applyBorder="1" applyAlignment="1"/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4" fontId="16" fillId="0" borderId="10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166" fontId="1" fillId="0" borderId="16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BreakPreview" topLeftCell="A66" zoomScale="110" zoomScaleNormal="100" zoomScaleSheetLayoutView="110" zoomScalePageLayoutView="90" workbookViewId="0">
      <selection activeCell="H60" sqref="H60:I60"/>
    </sheetView>
  </sheetViews>
  <sheetFormatPr defaultColWidth="8.85546875" defaultRowHeight="15.75" x14ac:dyDescent="0.25"/>
  <cols>
    <col min="1" max="1" width="21.28515625" style="3" customWidth="1"/>
    <col min="2" max="2" width="25.140625" style="3" customWidth="1"/>
    <col min="3" max="3" width="14.28515625" style="3" hidden="1" customWidth="1"/>
    <col min="4" max="4" width="12.7109375" style="3" customWidth="1"/>
    <col min="5" max="5" width="0.140625" style="3" hidden="1" customWidth="1"/>
    <col min="6" max="6" width="16.7109375" style="3" customWidth="1"/>
    <col min="7" max="7" width="15.7109375" style="3" customWidth="1"/>
    <col min="8" max="8" width="7.7109375" style="3" customWidth="1"/>
    <col min="9" max="9" width="9.140625" style="3" customWidth="1"/>
    <col min="10" max="10" width="15.5703125" style="3" customWidth="1"/>
    <col min="11" max="11" width="13.7109375" style="2" customWidth="1"/>
    <col min="12" max="16384" width="8.85546875" style="2"/>
  </cols>
  <sheetData>
    <row r="1" spans="1:10" ht="10.5" customHeight="1" x14ac:dyDescent="0.25">
      <c r="A1" s="242" t="s">
        <v>119</v>
      </c>
      <c r="B1" s="243"/>
      <c r="C1" s="243"/>
      <c r="D1" s="243"/>
      <c r="E1" s="243"/>
      <c r="F1" s="243"/>
      <c r="G1" s="243"/>
      <c r="H1" s="243"/>
      <c r="I1" s="243"/>
      <c r="J1" s="244"/>
    </row>
    <row r="2" spans="1:10" ht="9.75" customHeight="1" x14ac:dyDescent="0.25">
      <c r="A2" s="245"/>
      <c r="B2" s="246"/>
      <c r="C2" s="246"/>
      <c r="D2" s="246"/>
      <c r="E2" s="246"/>
      <c r="F2" s="246"/>
      <c r="G2" s="246"/>
      <c r="H2" s="246"/>
      <c r="I2" s="246"/>
      <c r="J2" s="247"/>
    </row>
    <row r="3" spans="1:10" ht="15" customHeight="1" x14ac:dyDescent="0.25">
      <c r="A3" s="255" t="s">
        <v>107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9.75" customHeight="1" x14ac:dyDescent="0.25">
      <c r="A4" s="256"/>
      <c r="B4" s="256"/>
      <c r="C4" s="256"/>
      <c r="D4" s="256"/>
      <c r="E4" s="256"/>
      <c r="F4" s="256"/>
      <c r="G4" s="256"/>
      <c r="H4" s="256"/>
      <c r="I4" s="256"/>
      <c r="J4" s="256"/>
    </row>
    <row r="5" spans="1:10" ht="9" customHeight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</row>
    <row r="6" spans="1:10" ht="51" customHeight="1" x14ac:dyDescent="0.25">
      <c r="A6" s="86" t="s">
        <v>1</v>
      </c>
      <c r="B6" s="250" t="s">
        <v>13</v>
      </c>
      <c r="C6" s="250"/>
      <c r="D6" s="250"/>
      <c r="E6" s="257" t="s">
        <v>63</v>
      </c>
      <c r="F6" s="257"/>
      <c r="G6" s="257"/>
      <c r="H6" s="257"/>
      <c r="I6" s="257"/>
      <c r="J6" s="257"/>
    </row>
    <row r="7" spans="1:10" ht="15.75" customHeight="1" x14ac:dyDescent="0.25">
      <c r="A7" s="86" t="s">
        <v>2</v>
      </c>
      <c r="B7" s="265" t="s">
        <v>0</v>
      </c>
      <c r="C7" s="266"/>
      <c r="D7" s="266"/>
      <c r="E7" s="250" t="s">
        <v>14</v>
      </c>
      <c r="F7" s="250"/>
      <c r="G7" s="250"/>
      <c r="H7" s="250"/>
      <c r="I7" s="250"/>
      <c r="J7" s="250"/>
    </row>
    <row r="8" spans="1:10" ht="32.25" customHeight="1" x14ac:dyDescent="0.25">
      <c r="A8" s="85" t="s">
        <v>3</v>
      </c>
      <c r="B8" s="250" t="s">
        <v>15</v>
      </c>
      <c r="C8" s="250"/>
      <c r="D8" s="250"/>
      <c r="E8" s="250" t="s">
        <v>35</v>
      </c>
      <c r="F8" s="250"/>
      <c r="G8" s="250"/>
      <c r="H8" s="250"/>
      <c r="I8" s="250"/>
      <c r="J8" s="250"/>
    </row>
    <row r="9" spans="1:10" ht="150.75" customHeight="1" x14ac:dyDescent="0.25">
      <c r="A9" s="82" t="s">
        <v>4</v>
      </c>
      <c r="B9" s="46" t="s">
        <v>28</v>
      </c>
      <c r="C9" s="47"/>
      <c r="D9" s="47"/>
      <c r="E9" s="45"/>
      <c r="F9" s="258" t="s">
        <v>69</v>
      </c>
      <c r="G9" s="259"/>
      <c r="H9" s="259"/>
      <c r="I9" s="259"/>
      <c r="J9" s="260"/>
    </row>
    <row r="10" spans="1:10" ht="21" customHeight="1" x14ac:dyDescent="0.25">
      <c r="A10" s="86">
        <v>5</v>
      </c>
      <c r="B10" s="250" t="s">
        <v>16</v>
      </c>
      <c r="C10" s="250"/>
      <c r="D10" s="250"/>
      <c r="E10" s="250" t="s">
        <v>70</v>
      </c>
      <c r="F10" s="250"/>
      <c r="G10" s="250"/>
      <c r="H10" s="250"/>
      <c r="I10" s="250"/>
      <c r="J10" s="250"/>
    </row>
    <row r="11" spans="1:10" ht="14.45" customHeight="1" x14ac:dyDescent="0.25">
      <c r="A11" s="233" t="s">
        <v>29</v>
      </c>
      <c r="B11" s="233" t="s">
        <v>5</v>
      </c>
      <c r="C11" s="251" t="s">
        <v>6</v>
      </c>
      <c r="D11" s="252"/>
      <c r="E11" s="251" t="s">
        <v>7</v>
      </c>
      <c r="F11" s="252"/>
      <c r="G11" s="248" t="s">
        <v>11</v>
      </c>
      <c r="H11" s="261" t="s">
        <v>8</v>
      </c>
      <c r="I11" s="262"/>
      <c r="J11" s="233" t="s">
        <v>9</v>
      </c>
    </row>
    <row r="12" spans="1:10" ht="28.15" customHeight="1" x14ac:dyDescent="0.25">
      <c r="A12" s="235"/>
      <c r="B12" s="235"/>
      <c r="C12" s="253"/>
      <c r="D12" s="254"/>
      <c r="E12" s="253"/>
      <c r="F12" s="254"/>
      <c r="G12" s="249"/>
      <c r="H12" s="263"/>
      <c r="I12" s="264"/>
      <c r="J12" s="235"/>
    </row>
    <row r="13" spans="1:10" x14ac:dyDescent="0.25">
      <c r="A13" s="86">
        <v>1</v>
      </c>
      <c r="B13" s="82">
        <v>2</v>
      </c>
      <c r="C13" s="224">
        <v>3</v>
      </c>
      <c r="D13" s="224"/>
      <c r="E13" s="197">
        <v>4</v>
      </c>
      <c r="F13" s="218"/>
      <c r="G13" s="82">
        <v>5</v>
      </c>
      <c r="H13" s="224">
        <v>6</v>
      </c>
      <c r="I13" s="224"/>
      <c r="J13" s="82">
        <v>7</v>
      </c>
    </row>
    <row r="14" spans="1:10" ht="16.149999999999999" customHeight="1" x14ac:dyDescent="0.25">
      <c r="A14" s="197"/>
      <c r="B14" s="198"/>
      <c r="C14" s="198"/>
      <c r="D14" s="196"/>
      <c r="E14" s="196"/>
      <c r="F14" s="196"/>
      <c r="G14" s="196"/>
      <c r="H14" s="196"/>
      <c r="I14" s="196"/>
      <c r="J14" s="213"/>
    </row>
    <row r="15" spans="1:10" ht="18" customHeight="1" x14ac:dyDescent="0.25">
      <c r="A15" s="223"/>
      <c r="B15" s="224" t="s">
        <v>52</v>
      </c>
      <c r="C15" s="224"/>
      <c r="D15" s="224"/>
      <c r="E15" s="224"/>
      <c r="F15" s="224"/>
      <c r="G15" s="224"/>
      <c r="H15" s="224"/>
      <c r="I15" s="224"/>
      <c r="J15" s="224"/>
    </row>
    <row r="16" spans="1:10" ht="122.25" customHeight="1" x14ac:dyDescent="0.25">
      <c r="A16" s="223"/>
      <c r="B16" s="269" t="s">
        <v>101</v>
      </c>
      <c r="C16" s="269"/>
      <c r="D16" s="276" t="s">
        <v>40</v>
      </c>
      <c r="E16" s="277"/>
      <c r="F16" s="89" t="s">
        <v>17</v>
      </c>
      <c r="G16" s="89" t="s">
        <v>51</v>
      </c>
      <c r="H16" s="270">
        <v>100000</v>
      </c>
      <c r="I16" s="271"/>
      <c r="J16" s="54"/>
    </row>
    <row r="17" spans="1:12" ht="20.45" customHeight="1" x14ac:dyDescent="0.25">
      <c r="A17" s="197" t="s">
        <v>10</v>
      </c>
      <c r="B17" s="198"/>
      <c r="C17" s="198"/>
      <c r="D17" s="196">
        <f>H16</f>
        <v>100000</v>
      </c>
      <c r="E17" s="196"/>
      <c r="F17" s="196"/>
      <c r="G17" s="196"/>
      <c r="H17" s="196"/>
      <c r="I17" s="196"/>
      <c r="J17" s="213"/>
      <c r="K17" s="117"/>
    </row>
    <row r="18" spans="1:12" ht="21" customHeight="1" x14ac:dyDescent="0.25">
      <c r="A18" s="233"/>
      <c r="B18" s="197" t="s">
        <v>54</v>
      </c>
      <c r="C18" s="198"/>
      <c r="D18" s="198"/>
      <c r="E18" s="198"/>
      <c r="F18" s="198"/>
      <c r="G18" s="198"/>
      <c r="H18" s="198"/>
      <c r="I18" s="198"/>
      <c r="J18" s="218"/>
      <c r="K18" s="106"/>
    </row>
    <row r="19" spans="1:12" ht="18.600000000000001" customHeight="1" x14ac:dyDescent="0.25">
      <c r="A19" s="234"/>
      <c r="B19" s="183" t="s">
        <v>102</v>
      </c>
      <c r="C19" s="44"/>
      <c r="D19" s="177" t="s">
        <v>32</v>
      </c>
      <c r="E19" s="219" t="s">
        <v>47</v>
      </c>
      <c r="F19" s="220"/>
      <c r="G19" s="228" t="s">
        <v>25</v>
      </c>
      <c r="H19" s="278">
        <v>250000</v>
      </c>
      <c r="I19" s="279"/>
      <c r="J19" s="187"/>
      <c r="K19" s="106"/>
    </row>
    <row r="20" spans="1:12" ht="61.5" customHeight="1" x14ac:dyDescent="0.25">
      <c r="A20" s="234"/>
      <c r="B20" s="184"/>
      <c r="C20" s="44"/>
      <c r="D20" s="178"/>
      <c r="E20" s="221"/>
      <c r="F20" s="222"/>
      <c r="G20" s="229"/>
      <c r="H20" s="280"/>
      <c r="I20" s="281"/>
      <c r="J20" s="188"/>
      <c r="K20" s="106"/>
    </row>
    <row r="21" spans="1:12" ht="96.75" customHeight="1" x14ac:dyDescent="0.25">
      <c r="A21" s="234"/>
      <c r="B21" s="214" t="s">
        <v>103</v>
      </c>
      <c r="C21" s="215"/>
      <c r="D21" s="181" t="s">
        <v>108</v>
      </c>
      <c r="E21" s="219" t="s">
        <v>53</v>
      </c>
      <c r="F21" s="220"/>
      <c r="G21" s="228" t="s">
        <v>36</v>
      </c>
      <c r="H21" s="282">
        <v>327800</v>
      </c>
      <c r="I21" s="283"/>
      <c r="J21" s="160"/>
      <c r="K21" s="106"/>
    </row>
    <row r="22" spans="1:12" ht="194.25" customHeight="1" x14ac:dyDescent="0.25">
      <c r="A22" s="234"/>
      <c r="B22" s="216"/>
      <c r="C22" s="217"/>
      <c r="D22" s="182"/>
      <c r="E22" s="221"/>
      <c r="F22" s="222"/>
      <c r="G22" s="272"/>
      <c r="H22" s="284"/>
      <c r="I22" s="285"/>
      <c r="J22" s="162"/>
      <c r="K22" s="106"/>
    </row>
    <row r="23" spans="1:12" ht="113.25" customHeight="1" x14ac:dyDescent="0.25">
      <c r="A23" s="234"/>
      <c r="B23" s="55" t="s">
        <v>33</v>
      </c>
      <c r="C23" s="56"/>
      <c r="D23" s="60" t="s">
        <v>41</v>
      </c>
      <c r="E23" s="52"/>
      <c r="F23" s="104" t="s">
        <v>106</v>
      </c>
      <c r="G23" s="18" t="s">
        <v>25</v>
      </c>
      <c r="H23" s="185">
        <v>50000</v>
      </c>
      <c r="I23" s="186"/>
      <c r="J23" s="28"/>
      <c r="K23" s="106"/>
    </row>
    <row r="24" spans="1:12" ht="60" customHeight="1" x14ac:dyDescent="0.25">
      <c r="A24" s="234"/>
      <c r="B24" s="79" t="s">
        <v>109</v>
      </c>
      <c r="C24" s="95"/>
      <c r="D24" s="208" t="s">
        <v>32</v>
      </c>
      <c r="E24" s="5"/>
      <c r="F24" s="133">
        <v>5000</v>
      </c>
      <c r="G24" s="134" t="s">
        <v>121</v>
      </c>
      <c r="H24" s="163">
        <v>300000</v>
      </c>
      <c r="I24" s="210"/>
      <c r="J24" s="33"/>
      <c r="K24" s="106"/>
    </row>
    <row r="25" spans="1:12" ht="33.75" customHeight="1" x14ac:dyDescent="0.25">
      <c r="A25" s="235"/>
      <c r="B25" s="34" t="s">
        <v>10</v>
      </c>
      <c r="C25" s="35"/>
      <c r="D25" s="209"/>
      <c r="E25" s="35"/>
      <c r="F25" s="35"/>
      <c r="G25" s="35"/>
      <c r="H25" s="230">
        <f>H24+H23+H21+H19</f>
        <v>927800</v>
      </c>
      <c r="I25" s="231"/>
      <c r="J25" s="232"/>
      <c r="K25" s="117"/>
    </row>
    <row r="26" spans="1:12" ht="12" customHeight="1" x14ac:dyDescent="0.25">
      <c r="A26" s="88"/>
      <c r="B26" s="110"/>
      <c r="C26" s="110"/>
      <c r="D26" s="110"/>
      <c r="E26" s="110"/>
      <c r="F26" s="110"/>
      <c r="G26" s="110"/>
      <c r="H26" s="110"/>
      <c r="I26" s="110"/>
      <c r="J26" s="111"/>
      <c r="K26" s="106"/>
    </row>
    <row r="27" spans="1:12" ht="81.75" customHeight="1" x14ac:dyDescent="0.25">
      <c r="A27" s="93"/>
      <c r="B27" s="128" t="s">
        <v>104</v>
      </c>
      <c r="C27" s="20"/>
      <c r="D27" s="129" t="s">
        <v>37</v>
      </c>
      <c r="E27" s="21"/>
      <c r="F27" s="36"/>
      <c r="G27" s="29" t="s">
        <v>122</v>
      </c>
      <c r="H27" s="185">
        <v>860000</v>
      </c>
      <c r="I27" s="186"/>
      <c r="J27" s="8"/>
      <c r="K27" s="106"/>
    </row>
    <row r="28" spans="1:12" ht="77.25" customHeight="1" x14ac:dyDescent="0.25">
      <c r="A28" s="127" t="s">
        <v>55</v>
      </c>
      <c r="B28" s="93" t="s">
        <v>26</v>
      </c>
      <c r="C28" s="20"/>
      <c r="D28" s="29"/>
      <c r="E28" s="20"/>
      <c r="F28" s="6"/>
      <c r="G28" s="7"/>
      <c r="H28" s="9"/>
      <c r="I28" s="37"/>
      <c r="J28" s="40">
        <f>H27</f>
        <v>860000</v>
      </c>
      <c r="K28" s="117"/>
    </row>
    <row r="29" spans="1:12" ht="47.25" customHeight="1" x14ac:dyDescent="0.25">
      <c r="A29" s="17"/>
      <c r="B29" s="114"/>
      <c r="C29" s="114"/>
      <c r="D29" s="114"/>
      <c r="E29" s="114"/>
      <c r="F29" s="114"/>
      <c r="G29" s="114"/>
      <c r="H29" s="114"/>
      <c r="I29" s="114"/>
      <c r="J29" s="115"/>
      <c r="K29" s="106"/>
      <c r="L29" s="99"/>
    </row>
    <row r="30" spans="1:12" ht="22.5" customHeight="1" x14ac:dyDescent="0.25">
      <c r="A30" s="17"/>
      <c r="B30" s="160" t="s">
        <v>105</v>
      </c>
      <c r="C30" s="1"/>
      <c r="D30" s="225" t="s">
        <v>22</v>
      </c>
      <c r="E30" s="202" t="s">
        <v>42</v>
      </c>
      <c r="F30" s="203"/>
      <c r="G30" s="199" t="s">
        <v>12</v>
      </c>
      <c r="H30" s="236">
        <v>17752600</v>
      </c>
      <c r="I30" s="237"/>
      <c r="J30" s="193"/>
      <c r="K30" s="106"/>
    </row>
    <row r="31" spans="1:12" ht="87.75" customHeight="1" x14ac:dyDescent="0.25">
      <c r="A31" s="93" t="s">
        <v>56</v>
      </c>
      <c r="B31" s="161"/>
      <c r="C31" s="1"/>
      <c r="D31" s="226"/>
      <c r="E31" s="204"/>
      <c r="F31" s="205"/>
      <c r="G31" s="200"/>
      <c r="H31" s="238"/>
      <c r="I31" s="239"/>
      <c r="J31" s="194"/>
      <c r="K31" s="106"/>
    </row>
    <row r="32" spans="1:12" ht="18.600000000000001" customHeight="1" x14ac:dyDescent="0.25">
      <c r="A32" s="233"/>
      <c r="B32" s="162"/>
      <c r="C32" s="1"/>
      <c r="D32" s="227"/>
      <c r="E32" s="206"/>
      <c r="F32" s="207"/>
      <c r="G32" s="201"/>
      <c r="H32" s="240"/>
      <c r="I32" s="241"/>
      <c r="J32" s="195"/>
      <c r="K32" s="106"/>
    </row>
    <row r="33" spans="1:11" ht="14.45" customHeight="1" x14ac:dyDescent="0.25">
      <c r="A33" s="234"/>
      <c r="B33" s="108" t="s">
        <v>10</v>
      </c>
      <c r="C33" s="108"/>
      <c r="D33" s="83"/>
      <c r="E33" s="83"/>
      <c r="F33" s="6"/>
      <c r="G33" s="7"/>
      <c r="H33" s="9"/>
      <c r="I33" s="37"/>
      <c r="J33" s="40">
        <f>H30</f>
        <v>17752600</v>
      </c>
      <c r="K33" s="106"/>
    </row>
    <row r="34" spans="1:11" ht="29.25" customHeight="1" x14ac:dyDescent="0.25">
      <c r="A34" s="235"/>
      <c r="B34" s="110"/>
      <c r="C34" s="110"/>
      <c r="D34" s="110"/>
      <c r="E34" s="110"/>
      <c r="F34" s="110"/>
      <c r="G34" s="110"/>
      <c r="H34" s="110"/>
      <c r="I34" s="110"/>
      <c r="J34" s="111"/>
      <c r="K34" s="106"/>
    </row>
    <row r="35" spans="1:11" ht="32.25" customHeight="1" x14ac:dyDescent="0.25">
      <c r="A35" s="107"/>
      <c r="B35" s="61" t="s">
        <v>65</v>
      </c>
      <c r="C35" s="24"/>
      <c r="D35" s="62" t="s">
        <v>90</v>
      </c>
      <c r="E35" s="59"/>
      <c r="F35" s="42">
        <v>14.44</v>
      </c>
      <c r="G35" s="42" t="s">
        <v>38</v>
      </c>
      <c r="H35" s="189"/>
      <c r="I35" s="180"/>
      <c r="J35" s="97"/>
      <c r="K35" s="106"/>
    </row>
    <row r="36" spans="1:11" ht="39" customHeight="1" x14ac:dyDescent="0.25">
      <c r="A36" s="211" t="s">
        <v>57</v>
      </c>
      <c r="B36" s="61" t="s">
        <v>66</v>
      </c>
      <c r="C36" s="24"/>
      <c r="D36" s="130" t="s">
        <v>91</v>
      </c>
      <c r="E36" s="59"/>
      <c r="F36" s="42">
        <f>11.04+10.8</f>
        <v>21.84</v>
      </c>
      <c r="G36" s="42" t="s">
        <v>38</v>
      </c>
      <c r="H36" s="189"/>
      <c r="I36" s="180"/>
      <c r="J36" s="97"/>
      <c r="K36" s="106"/>
    </row>
    <row r="37" spans="1:11" ht="77.25" customHeight="1" x14ac:dyDescent="0.25">
      <c r="A37" s="212"/>
      <c r="B37" s="61" t="s">
        <v>78</v>
      </c>
      <c r="C37" s="63"/>
      <c r="D37" s="12" t="s">
        <v>92</v>
      </c>
      <c r="E37" s="64"/>
      <c r="F37" s="42">
        <f>3.5*1.5</f>
        <v>5.25</v>
      </c>
      <c r="G37" s="42" t="s">
        <v>38</v>
      </c>
      <c r="H37" s="189"/>
      <c r="I37" s="180"/>
      <c r="J37" s="97"/>
      <c r="K37" s="106"/>
    </row>
    <row r="38" spans="1:11" ht="62.25" customHeight="1" x14ac:dyDescent="0.25">
      <c r="A38" s="90"/>
      <c r="B38" s="61" t="s">
        <v>79</v>
      </c>
      <c r="C38" s="63"/>
      <c r="D38" s="12" t="s">
        <v>93</v>
      </c>
      <c r="E38" s="64"/>
      <c r="F38" s="42">
        <f>3*4.5</f>
        <v>13.5</v>
      </c>
      <c r="G38" s="42" t="s">
        <v>38</v>
      </c>
      <c r="H38" s="179"/>
      <c r="I38" s="180"/>
      <c r="J38" s="103"/>
      <c r="K38" s="106"/>
    </row>
    <row r="39" spans="1:11" s="4" customFormat="1" ht="43.15" customHeight="1" x14ac:dyDescent="0.25">
      <c r="A39" s="90"/>
      <c r="B39" s="61" t="s">
        <v>74</v>
      </c>
      <c r="C39" s="63"/>
      <c r="D39" s="12" t="s">
        <v>94</v>
      </c>
      <c r="E39" s="64"/>
      <c r="F39" s="65">
        <f>3.6*3.6</f>
        <v>12.96</v>
      </c>
      <c r="G39" s="42" t="s">
        <v>38</v>
      </c>
      <c r="H39" s="179"/>
      <c r="I39" s="180"/>
      <c r="J39" s="103"/>
      <c r="K39" s="106"/>
    </row>
    <row r="40" spans="1:11" ht="0.75" hidden="1" customHeight="1" x14ac:dyDescent="0.25">
      <c r="A40" s="87"/>
      <c r="B40" s="66"/>
      <c r="C40" s="67"/>
      <c r="D40" s="66"/>
      <c r="E40" s="68"/>
      <c r="F40" s="69"/>
      <c r="G40" s="70"/>
      <c r="H40" s="91"/>
      <c r="I40" s="92"/>
      <c r="J40" s="71"/>
      <c r="K40" s="106"/>
    </row>
    <row r="41" spans="1:11" ht="0.75" hidden="1" customHeight="1" x14ac:dyDescent="0.25">
      <c r="A41" s="90"/>
      <c r="B41" s="66"/>
      <c r="C41" s="67"/>
      <c r="D41" s="66"/>
      <c r="E41" s="68"/>
      <c r="F41" s="69"/>
      <c r="G41" s="70"/>
      <c r="H41" s="91"/>
      <c r="I41" s="92"/>
      <c r="J41" s="71"/>
      <c r="K41" s="106"/>
    </row>
    <row r="42" spans="1:11" ht="0.75" hidden="1" customHeight="1" x14ac:dyDescent="0.25">
      <c r="A42" s="90"/>
      <c r="B42" s="66"/>
      <c r="C42" s="67"/>
      <c r="D42" s="66"/>
      <c r="E42" s="68"/>
      <c r="F42" s="69"/>
      <c r="G42" s="70"/>
      <c r="H42" s="91"/>
      <c r="I42" s="92"/>
      <c r="J42" s="71"/>
      <c r="K42" s="106"/>
    </row>
    <row r="43" spans="1:11" ht="0.75" hidden="1" customHeight="1" x14ac:dyDescent="0.25">
      <c r="A43" s="90"/>
      <c r="B43" s="61" t="s">
        <v>67</v>
      </c>
      <c r="C43" s="72"/>
      <c r="D43" s="12" t="s">
        <v>45</v>
      </c>
      <c r="E43" s="68"/>
      <c r="F43" s="77">
        <v>10</v>
      </c>
      <c r="G43" s="42" t="s">
        <v>38</v>
      </c>
      <c r="H43" s="145">
        <v>0</v>
      </c>
      <c r="I43" s="190"/>
      <c r="J43" s="97"/>
      <c r="K43" s="106"/>
    </row>
    <row r="44" spans="1:11" ht="12.75" hidden="1" customHeight="1" x14ac:dyDescent="0.25">
      <c r="A44" s="90"/>
      <c r="B44" s="61" t="s">
        <v>68</v>
      </c>
      <c r="C44" s="72"/>
      <c r="D44" s="66" t="s">
        <v>95</v>
      </c>
      <c r="E44" s="68"/>
      <c r="F44" s="77">
        <f>3.5*12.5</f>
        <v>43.75</v>
      </c>
      <c r="G44" s="42" t="s">
        <v>38</v>
      </c>
      <c r="H44" s="191">
        <v>58579</v>
      </c>
      <c r="I44" s="192"/>
      <c r="J44" s="97"/>
      <c r="K44" s="106"/>
    </row>
    <row r="45" spans="1:11" ht="36" customHeight="1" x14ac:dyDescent="0.25">
      <c r="A45" s="90"/>
      <c r="B45" s="61" t="s">
        <v>110</v>
      </c>
      <c r="C45" s="72"/>
      <c r="D45" s="124" t="s">
        <v>72</v>
      </c>
      <c r="E45" s="68"/>
      <c r="F45" s="77" t="s">
        <v>75</v>
      </c>
      <c r="G45" s="42" t="s">
        <v>38</v>
      </c>
      <c r="H45" s="145">
        <v>278100</v>
      </c>
      <c r="I45" s="190"/>
      <c r="J45" s="97"/>
      <c r="K45" s="106"/>
    </row>
    <row r="46" spans="1:11" ht="64.5" customHeight="1" x14ac:dyDescent="0.25">
      <c r="A46" s="90"/>
      <c r="B46" s="78" t="s">
        <v>111</v>
      </c>
      <c r="C46" s="72"/>
      <c r="D46" s="124" t="s">
        <v>96</v>
      </c>
      <c r="E46" s="68"/>
      <c r="F46" s="77">
        <v>297.5</v>
      </c>
      <c r="G46" s="42" t="s">
        <v>38</v>
      </c>
      <c r="H46" s="145"/>
      <c r="I46" s="146"/>
      <c r="J46" s="97"/>
      <c r="K46" s="106"/>
    </row>
    <row r="47" spans="1:11" ht="36" customHeight="1" x14ac:dyDescent="0.25">
      <c r="A47" s="90"/>
      <c r="B47" s="78" t="s">
        <v>112</v>
      </c>
      <c r="C47" s="72"/>
      <c r="D47" s="124" t="s">
        <v>73</v>
      </c>
      <c r="E47" s="68"/>
      <c r="F47" s="77">
        <v>16</v>
      </c>
      <c r="G47" s="42" t="s">
        <v>38</v>
      </c>
      <c r="H47" s="145">
        <v>27000</v>
      </c>
      <c r="I47" s="146"/>
      <c r="J47" s="97"/>
      <c r="K47" s="106"/>
    </row>
    <row r="48" spans="1:11" ht="105.75" customHeight="1" x14ac:dyDescent="0.25">
      <c r="A48" s="90"/>
      <c r="B48" s="78" t="s">
        <v>80</v>
      </c>
      <c r="C48" s="72"/>
      <c r="D48" s="132" t="s">
        <v>118</v>
      </c>
      <c r="E48" s="68"/>
      <c r="F48" s="77">
        <v>400</v>
      </c>
      <c r="G48" s="42" t="s">
        <v>38</v>
      </c>
      <c r="H48" s="145">
        <v>643000</v>
      </c>
      <c r="I48" s="146"/>
      <c r="J48" s="97"/>
      <c r="K48" s="106"/>
    </row>
    <row r="49" spans="1:11" ht="78.75" customHeight="1" x14ac:dyDescent="0.25">
      <c r="A49" s="90"/>
      <c r="B49" s="78" t="s">
        <v>81</v>
      </c>
      <c r="C49" s="72"/>
      <c r="D49" s="125" t="s">
        <v>97</v>
      </c>
      <c r="E49" s="68"/>
      <c r="F49" s="77">
        <f>30*3.5+3.8*1.2+3.2*3.8</f>
        <v>121.72</v>
      </c>
      <c r="G49" s="42" t="s">
        <v>38</v>
      </c>
      <c r="H49" s="145"/>
      <c r="I49" s="146"/>
      <c r="J49" s="97"/>
      <c r="K49" s="106"/>
    </row>
    <row r="50" spans="1:11" ht="65.25" customHeight="1" x14ac:dyDescent="0.25">
      <c r="A50" s="90"/>
      <c r="B50" s="78" t="s">
        <v>82</v>
      </c>
      <c r="C50" s="72"/>
      <c r="D50" s="140" t="s">
        <v>98</v>
      </c>
      <c r="E50" s="68"/>
      <c r="F50" s="77">
        <f>5.5*4.5</f>
        <v>24.75</v>
      </c>
      <c r="G50" s="42" t="s">
        <v>38</v>
      </c>
      <c r="H50" s="145"/>
      <c r="I50" s="146"/>
      <c r="J50" s="97"/>
      <c r="K50" s="106"/>
    </row>
    <row r="51" spans="1:11" ht="57.75" customHeight="1" x14ac:dyDescent="0.25">
      <c r="A51" s="90"/>
      <c r="B51" s="78" t="s">
        <v>113</v>
      </c>
      <c r="C51" s="72"/>
      <c r="D51" s="125" t="s">
        <v>99</v>
      </c>
      <c r="E51" s="68"/>
      <c r="F51" s="77">
        <f>3.8*4.5</f>
        <v>17.099999999999998</v>
      </c>
      <c r="G51" s="42" t="s">
        <v>38</v>
      </c>
      <c r="H51" s="145"/>
      <c r="I51" s="146"/>
      <c r="J51" s="97"/>
      <c r="K51" s="106"/>
    </row>
    <row r="52" spans="1:11" ht="45.75" customHeight="1" x14ac:dyDescent="0.25">
      <c r="A52" s="90"/>
      <c r="B52" s="81" t="s">
        <v>76</v>
      </c>
      <c r="C52" s="72"/>
      <c r="D52" s="66" t="s">
        <v>77</v>
      </c>
      <c r="E52" s="68"/>
      <c r="F52" s="77"/>
      <c r="G52" s="42" t="s">
        <v>38</v>
      </c>
      <c r="H52" s="145"/>
      <c r="I52" s="146"/>
      <c r="J52" s="97"/>
      <c r="K52" s="106"/>
    </row>
    <row r="53" spans="1:11" ht="36" customHeight="1" x14ac:dyDescent="0.25">
      <c r="A53" s="90"/>
      <c r="B53" s="81" t="s">
        <v>83</v>
      </c>
      <c r="C53" s="72"/>
      <c r="D53" s="66" t="s">
        <v>84</v>
      </c>
      <c r="E53" s="68"/>
      <c r="F53" s="77"/>
      <c r="G53" s="42" t="s">
        <v>38</v>
      </c>
      <c r="H53" s="145"/>
      <c r="I53" s="146"/>
      <c r="J53" s="97"/>
      <c r="K53" s="106"/>
    </row>
    <row r="54" spans="1:11" ht="65.25" customHeight="1" x14ac:dyDescent="0.25">
      <c r="A54" s="90"/>
      <c r="B54" s="78" t="s">
        <v>114</v>
      </c>
      <c r="C54" s="80"/>
      <c r="D54" s="131" t="s">
        <v>100</v>
      </c>
      <c r="E54" s="80"/>
      <c r="F54" s="18">
        <v>25</v>
      </c>
      <c r="G54" s="42" t="s">
        <v>38</v>
      </c>
      <c r="H54" s="145"/>
      <c r="I54" s="146"/>
      <c r="J54" s="97"/>
      <c r="K54" s="106"/>
    </row>
    <row r="55" spans="1:11" ht="27" customHeight="1" x14ac:dyDescent="0.25">
      <c r="A55" s="90"/>
      <c r="B55" s="273" t="s">
        <v>10</v>
      </c>
      <c r="C55" s="274"/>
      <c r="D55" s="275"/>
      <c r="E55" s="19">
        <v>8873600</v>
      </c>
      <c r="F55" s="96"/>
      <c r="G55" s="83"/>
      <c r="H55" s="196"/>
      <c r="I55" s="196"/>
      <c r="J55" s="41">
        <f>H45+H47+H48</f>
        <v>948100</v>
      </c>
      <c r="K55" s="117"/>
    </row>
    <row r="56" spans="1:11" s="4" customFormat="1" ht="50.25" customHeight="1" x14ac:dyDescent="0.25">
      <c r="A56" s="267" t="s">
        <v>58</v>
      </c>
      <c r="B56" s="12" t="s">
        <v>59</v>
      </c>
      <c r="C56" s="24"/>
      <c r="D56" s="135" t="s">
        <v>30</v>
      </c>
      <c r="E56" s="30"/>
      <c r="F56" s="50" t="s">
        <v>34</v>
      </c>
      <c r="G56" s="43" t="s">
        <v>38</v>
      </c>
      <c r="H56" s="141">
        <v>1483000</v>
      </c>
      <c r="I56" s="142"/>
      <c r="J56" s="26"/>
      <c r="K56" s="117"/>
    </row>
    <row r="57" spans="1:11" ht="76.5" customHeight="1" x14ac:dyDescent="0.25">
      <c r="A57" s="268"/>
      <c r="B57" s="12" t="s">
        <v>85</v>
      </c>
      <c r="C57" s="24"/>
      <c r="D57" s="16" t="s">
        <v>86</v>
      </c>
      <c r="E57" s="30"/>
      <c r="F57" s="57"/>
      <c r="G57" s="43" t="s">
        <v>88</v>
      </c>
      <c r="H57" s="158">
        <v>151200</v>
      </c>
      <c r="I57" s="159"/>
      <c r="J57" s="26"/>
      <c r="K57" s="117"/>
    </row>
    <row r="58" spans="1:11" ht="37.5" customHeight="1" x14ac:dyDescent="0.25">
      <c r="A58" s="172"/>
      <c r="B58" s="76" t="s">
        <v>60</v>
      </c>
      <c r="C58" s="11"/>
      <c r="D58" s="122" t="s">
        <v>48</v>
      </c>
      <c r="E58" s="143" t="s">
        <v>49</v>
      </c>
      <c r="F58" s="144"/>
      <c r="G58" s="42" t="s">
        <v>61</v>
      </c>
      <c r="H58" s="145">
        <v>1584900</v>
      </c>
      <c r="I58" s="146"/>
      <c r="J58" s="26"/>
      <c r="K58" s="117"/>
    </row>
    <row r="59" spans="1:11" ht="78.75" customHeight="1" x14ac:dyDescent="0.25">
      <c r="A59" s="173"/>
      <c r="B59" s="123" t="s">
        <v>64</v>
      </c>
      <c r="C59" s="11"/>
      <c r="D59" s="136" t="s">
        <v>46</v>
      </c>
      <c r="E59" s="38"/>
      <c r="F59" s="126" t="s">
        <v>71</v>
      </c>
      <c r="G59" s="42" t="s">
        <v>39</v>
      </c>
      <c r="H59" s="145">
        <v>350000</v>
      </c>
      <c r="I59" s="146"/>
      <c r="J59" s="53"/>
      <c r="K59" s="117"/>
    </row>
    <row r="60" spans="1:11" ht="94.5" customHeight="1" x14ac:dyDescent="0.25">
      <c r="A60" s="174"/>
      <c r="B60" s="123" t="s">
        <v>120</v>
      </c>
      <c r="C60" s="94"/>
      <c r="D60" s="120" t="s">
        <v>123</v>
      </c>
      <c r="E60" s="48"/>
      <c r="F60" s="51"/>
      <c r="G60" s="105" t="s">
        <v>61</v>
      </c>
      <c r="H60" s="163">
        <v>200000</v>
      </c>
      <c r="I60" s="164"/>
      <c r="J60" s="49"/>
      <c r="K60" s="106"/>
    </row>
    <row r="61" spans="1:11" ht="57" customHeight="1" x14ac:dyDescent="0.25">
      <c r="A61" s="174"/>
      <c r="B61" s="27" t="s">
        <v>89</v>
      </c>
      <c r="C61" s="74"/>
      <c r="D61" s="121" t="s">
        <v>43</v>
      </c>
      <c r="E61" s="42"/>
      <c r="F61" s="50" t="s">
        <v>87</v>
      </c>
      <c r="G61" s="42" t="s">
        <v>44</v>
      </c>
      <c r="H61" s="175"/>
      <c r="I61" s="176"/>
      <c r="J61" s="75"/>
      <c r="K61" s="106"/>
    </row>
    <row r="62" spans="1:11" ht="37.5" customHeight="1" x14ac:dyDescent="0.25">
      <c r="A62" s="73"/>
      <c r="B62" s="116" t="s">
        <v>10</v>
      </c>
      <c r="C62" s="109"/>
      <c r="D62" s="84"/>
      <c r="E62" s="58"/>
      <c r="F62" s="58"/>
      <c r="G62" s="83"/>
      <c r="H62" s="169"/>
      <c r="I62" s="169"/>
      <c r="J62" s="119">
        <f>H56+H57+H58+H59+H61+H60</f>
        <v>3769100</v>
      </c>
      <c r="K62" s="118"/>
    </row>
    <row r="63" spans="1:11" ht="82.5" customHeight="1" x14ac:dyDescent="0.25">
      <c r="A63" s="170" t="s">
        <v>115</v>
      </c>
      <c r="B63" s="12" t="s">
        <v>50</v>
      </c>
      <c r="C63" s="11"/>
      <c r="D63" s="135" t="s">
        <v>31</v>
      </c>
      <c r="E63" s="167"/>
      <c r="F63" s="168"/>
      <c r="G63" s="25" t="s">
        <v>27</v>
      </c>
      <c r="H63" s="145">
        <v>500000</v>
      </c>
      <c r="I63" s="146"/>
      <c r="J63" s="32"/>
      <c r="K63" s="117"/>
    </row>
    <row r="64" spans="1:11" ht="71.25" customHeight="1" x14ac:dyDescent="0.25">
      <c r="A64" s="171"/>
      <c r="B64" s="138" t="s">
        <v>116</v>
      </c>
      <c r="C64" s="11"/>
      <c r="D64" s="137" t="s">
        <v>117</v>
      </c>
      <c r="E64" s="39"/>
      <c r="F64" s="94"/>
      <c r="G64" s="13"/>
      <c r="H64" s="145">
        <v>100000</v>
      </c>
      <c r="I64" s="146"/>
      <c r="J64" s="139">
        <f>H64+H63</f>
        <v>600000</v>
      </c>
      <c r="K64" s="106"/>
    </row>
    <row r="65" spans="1:11" ht="24.75" customHeight="1" x14ac:dyDescent="0.25">
      <c r="A65" s="10"/>
      <c r="B65" s="113"/>
      <c r="C65" s="95"/>
      <c r="D65" s="31"/>
      <c r="E65" s="31"/>
      <c r="F65" s="31"/>
      <c r="G65" s="31"/>
      <c r="H65" s="31"/>
      <c r="I65" s="31"/>
      <c r="J65" s="102">
        <f>J64+J62+J33+J28+H25+D17+D14+J55</f>
        <v>24957600</v>
      </c>
      <c r="K65" s="117"/>
    </row>
    <row r="66" spans="1:11" ht="24.75" customHeight="1" x14ac:dyDescent="0.25">
      <c r="A66" s="10"/>
      <c r="B66" s="160" t="s">
        <v>23</v>
      </c>
      <c r="C66" s="1"/>
      <c r="D66" s="152" t="s">
        <v>24</v>
      </c>
      <c r="E66" s="153"/>
      <c r="F66" s="153"/>
      <c r="G66" s="153"/>
      <c r="H66" s="153"/>
      <c r="I66" s="153"/>
      <c r="J66" s="154"/>
      <c r="K66" s="106"/>
    </row>
    <row r="67" spans="1:11" ht="49.5" customHeight="1" x14ac:dyDescent="0.25">
      <c r="A67" s="112" t="s">
        <v>62</v>
      </c>
      <c r="B67" s="161"/>
      <c r="C67" s="1"/>
      <c r="D67" s="155"/>
      <c r="E67" s="156"/>
      <c r="F67" s="156"/>
      <c r="G67" s="156"/>
      <c r="H67" s="156"/>
      <c r="I67" s="156"/>
      <c r="J67" s="157"/>
      <c r="K67" s="106"/>
    </row>
    <row r="68" spans="1:11" ht="1.5" customHeight="1" x14ac:dyDescent="0.25">
      <c r="A68" s="165"/>
      <c r="B68" s="162"/>
      <c r="C68" s="14"/>
      <c r="D68" s="22"/>
      <c r="E68" s="23"/>
      <c r="F68" s="23"/>
      <c r="G68" s="23"/>
      <c r="H68" s="23"/>
      <c r="I68" s="23"/>
      <c r="J68" s="101"/>
      <c r="K68" s="106"/>
    </row>
    <row r="69" spans="1:11" ht="54.75" customHeight="1" x14ac:dyDescent="0.25">
      <c r="A69" s="166"/>
      <c r="B69" s="15" t="s">
        <v>20</v>
      </c>
      <c r="C69" s="95"/>
      <c r="D69" s="147" t="s">
        <v>21</v>
      </c>
      <c r="E69" s="150"/>
      <c r="F69" s="150"/>
      <c r="G69" s="150"/>
      <c r="H69" s="150"/>
      <c r="I69" s="150"/>
      <c r="J69" s="151"/>
      <c r="K69" s="106"/>
    </row>
    <row r="70" spans="1:11" ht="22.9" hidden="1" customHeight="1" x14ac:dyDescent="0.25">
      <c r="A70" s="98"/>
      <c r="B70" s="15" t="s">
        <v>18</v>
      </c>
      <c r="C70" s="100"/>
      <c r="D70" s="147" t="s">
        <v>19</v>
      </c>
      <c r="E70" s="148"/>
      <c r="F70" s="148"/>
      <c r="G70" s="148"/>
      <c r="H70" s="148"/>
      <c r="I70" s="148"/>
      <c r="J70" s="149"/>
      <c r="K70" s="106"/>
    </row>
    <row r="71" spans="1:11" ht="34.15" customHeight="1" x14ac:dyDescent="0.25">
      <c r="A71" s="17"/>
    </row>
    <row r="72" spans="1:11" ht="33.75" customHeight="1" x14ac:dyDescent="0.25">
      <c r="A72" s="17"/>
    </row>
  </sheetData>
  <mergeCells count="95">
    <mergeCell ref="B7:D7"/>
    <mergeCell ref="B11:B12"/>
    <mergeCell ref="A56:A57"/>
    <mergeCell ref="B16:C16"/>
    <mergeCell ref="H16:I16"/>
    <mergeCell ref="G21:G22"/>
    <mergeCell ref="E21:F22"/>
    <mergeCell ref="B55:D55"/>
    <mergeCell ref="H13:I13"/>
    <mergeCell ref="C13:D13"/>
    <mergeCell ref="E13:F13"/>
    <mergeCell ref="D16:E16"/>
    <mergeCell ref="H19:I20"/>
    <mergeCell ref="H21:I22"/>
    <mergeCell ref="A14:C14"/>
    <mergeCell ref="D14:J14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E7:J7"/>
    <mergeCell ref="F9:J9"/>
    <mergeCell ref="J11:J12"/>
    <mergeCell ref="H11:I12"/>
    <mergeCell ref="E11:F12"/>
    <mergeCell ref="B8:D8"/>
    <mergeCell ref="E8:J8"/>
    <mergeCell ref="A15:A16"/>
    <mergeCell ref="H51:I51"/>
    <mergeCell ref="H37:I37"/>
    <mergeCell ref="H46:I46"/>
    <mergeCell ref="H47:I47"/>
    <mergeCell ref="H48:I48"/>
    <mergeCell ref="H49:I49"/>
    <mergeCell ref="H50:I50"/>
    <mergeCell ref="B15:J15"/>
    <mergeCell ref="D30:D32"/>
    <mergeCell ref="G19:G20"/>
    <mergeCell ref="H25:J25"/>
    <mergeCell ref="A18:A25"/>
    <mergeCell ref="H30:I32"/>
    <mergeCell ref="A32:A34"/>
    <mergeCell ref="H36:I36"/>
    <mergeCell ref="H54:I54"/>
    <mergeCell ref="H55:I55"/>
    <mergeCell ref="A17:C17"/>
    <mergeCell ref="G30:G32"/>
    <mergeCell ref="E30:F32"/>
    <mergeCell ref="H52:I52"/>
    <mergeCell ref="H53:I53"/>
    <mergeCell ref="D24:D25"/>
    <mergeCell ref="H24:I24"/>
    <mergeCell ref="A36:A37"/>
    <mergeCell ref="D17:J17"/>
    <mergeCell ref="J21:J22"/>
    <mergeCell ref="B21:C22"/>
    <mergeCell ref="B30:B32"/>
    <mergeCell ref="B18:J18"/>
    <mergeCell ref="E19:F20"/>
    <mergeCell ref="J19:J20"/>
    <mergeCell ref="H35:I35"/>
    <mergeCell ref="H45:I45"/>
    <mergeCell ref="H44:I44"/>
    <mergeCell ref="J30:J32"/>
    <mergeCell ref="H27:I27"/>
    <mergeCell ref="H43:I43"/>
    <mergeCell ref="D19:D20"/>
    <mergeCell ref="H39:I39"/>
    <mergeCell ref="H38:I38"/>
    <mergeCell ref="D21:D22"/>
    <mergeCell ref="B19:B20"/>
    <mergeCell ref="H23:I23"/>
    <mergeCell ref="B66:B68"/>
    <mergeCell ref="H60:I60"/>
    <mergeCell ref="H64:I64"/>
    <mergeCell ref="A68:A69"/>
    <mergeCell ref="H63:I63"/>
    <mergeCell ref="E63:F63"/>
    <mergeCell ref="H62:I62"/>
    <mergeCell ref="A63:A64"/>
    <mergeCell ref="A58:A61"/>
    <mergeCell ref="H61:I61"/>
    <mergeCell ref="H56:I56"/>
    <mergeCell ref="E58:F58"/>
    <mergeCell ref="H59:I59"/>
    <mergeCell ref="H58:I58"/>
    <mergeCell ref="D70:J70"/>
    <mergeCell ref="D69:J69"/>
    <mergeCell ref="D66:J67"/>
    <mergeCell ref="H57:I57"/>
  </mergeCells>
  <phoneticPr fontId="4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2020-05-19T07:46:42Z</cp:lastPrinted>
  <dcterms:created xsi:type="dcterms:W3CDTF">2011-06-02T06:27:54Z</dcterms:created>
  <dcterms:modified xsi:type="dcterms:W3CDTF">2020-08-24T10:00:44Z</dcterms:modified>
</cp:coreProperties>
</file>