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_Экспорт" sheetId="1" r:id="rId1"/>
  </sheets>
  <definedNames>
    <definedName name="_Экспорт">'_Экспорт'!$A$10:$D$30</definedName>
    <definedName name="_xlnm.Print_Area" localSheetId="0">'_Экспорт'!$A$1:$I$30</definedName>
  </definedNames>
  <calcPr fullCalcOnLoad="1"/>
</workbook>
</file>

<file path=xl/sharedStrings.xml><?xml version="1.0" encoding="utf-8"?>
<sst xmlns="http://schemas.openxmlformats.org/spreadsheetml/2006/main" count="65" uniqueCount="55">
  <si>
    <t>Код администратора доходов</t>
  </si>
  <si>
    <t>Код источника доходов</t>
  </si>
  <si>
    <t>Наименование источника доходов</t>
  </si>
  <si>
    <t>Сумма</t>
  </si>
  <si>
    <t>000</t>
  </si>
  <si>
    <t>1 00 00000 00 0000 000</t>
  </si>
  <si>
    <t>НАЛОГОВЫЕ И НЕНАЛОГОВЫЕ ДОХОДЫ</t>
  </si>
  <si>
    <t>897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</si>
  <si>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</si>
  <si>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</si>
  <si>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</si>
  <si>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</si>
  <si>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Итого доходов</t>
  </si>
  <si>
    <t>тыс.руб.</t>
  </si>
  <si>
    <t>внутригородского муниципального образования Санкт-Петербурга поселка Усть-Ижора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</si>
  <si>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</si>
  <si>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</si>
  <si>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</si>
  <si>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</si>
  <si>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</si>
  <si>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Дотации на выравнивание бюджетной обеспеченности</t>
  </si>
  <si>
    <t xml:space="preserve">         Доходы бюджета</t>
  </si>
  <si>
    <t>к  Решению МС МО п. Усть-Ижора</t>
  </si>
  <si>
    <t>Приложение 1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</si>
  <si>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</si>
  <si>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Дотации бюджетам внутригородских муниципальных образований городов федерального значения  на выравнивание бюджетной обеспеченности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</si>
  <si>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</si>
  <si>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</si>
  <si>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</si>
  <si>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</si>
  <si>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2 02 10000 00 0000 150</t>
  </si>
  <si>
    <t>2 02 15001 00 0000 150</t>
  </si>
  <si>
    <t>2 02 15001 03 0000 150</t>
  </si>
  <si>
    <t>2 02 30000 00 0000 150</t>
  </si>
  <si>
    <t>2 02 30024 00 0000 150</t>
  </si>
  <si>
    <t>2 02 30024 03 0000 150</t>
  </si>
  <si>
    <t>2 02 30024 03 0100 150</t>
  </si>
  <si>
    <t>2 02 30024 03 0200 150</t>
  </si>
  <si>
    <t>2 02 30027 00 0000 150</t>
  </si>
  <si>
    <t>2 02 30027 03 0000 150</t>
  </si>
  <si>
    <t>2 02 30027 03 0100 150</t>
  </si>
  <si>
    <t>2 02 30027 03 0200 150</t>
  </si>
  <si>
    <t>2022 год</t>
  </si>
  <si>
    <t>2021 год</t>
  </si>
  <si>
    <t>на 2021 год и на  плановый период 2022 и 2023 годов</t>
  </si>
  <si>
    <t>2023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</si>
  <si>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</si>
  <si>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</si>
  <si>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1 01 02000 01 0000 110</t>
  </si>
  <si>
    <t>1 01 02010 01 0000 110</t>
  </si>
  <si>
    <t>1 17 00000 00 0000 000</t>
  </si>
  <si>
    <t>Прочие неналоговые доходы</t>
  </si>
  <si>
    <t>1 17 05030 03 0000 180</t>
  </si>
  <si>
    <t>Прочие неналоговые доходы бюджетов внутригородских муниципальных образований городов федерального значения</t>
  </si>
  <si>
    <t>от  24.12.2020   № 41-16/2020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</si>
</sst>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MS Sans Serif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74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wrapText="1"/>
    </xf>
    <xf numFmtId="174" fontId="8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174" fontId="8" fillId="0" borderId="10" xfId="0" applyNumberFormat="1" applyFont="1" applyFill="1" applyBorder="1" applyAlignment="1">
      <alignment/>
    </xf>
    <xf numFmtId="0" fontId="8" fillId="0" borderId="10" xfId="0" applyNumberFormat="1" applyFont="1" applyBorder="1" applyAlignment="1">
      <alignment vertical="top" wrapText="1"/>
    </xf>
    <xf numFmtId="0" fontId="8" fillId="0" borderId="11" xfId="0" applyFont="1" applyBorder="1" applyAlignment="1">
      <alignment wrapText="1"/>
    </xf>
    <xf numFmtId="174" fontId="8" fillId="0" borderId="11" xfId="0" applyNumberFormat="1" applyFont="1" applyBorder="1" applyAlignment="1">
      <alignment/>
    </xf>
    <xf numFmtId="0" fontId="8" fillId="0" borderId="10" xfId="0" applyFont="1" applyFill="1" applyBorder="1" applyAlignment="1">
      <alignment horizontal="left" vertical="top" wrapText="1"/>
    </xf>
    <xf numFmtId="174" fontId="7" fillId="0" borderId="10" xfId="0" applyNumberFormat="1" applyFont="1" applyBorder="1" applyAlignment="1">
      <alignment vertical="top"/>
    </xf>
    <xf numFmtId="174" fontId="8" fillId="0" borderId="10" xfId="0" applyNumberFormat="1" applyFont="1" applyFill="1" applyBorder="1" applyAlignment="1">
      <alignment vertical="top"/>
    </xf>
    <xf numFmtId="0" fontId="12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174" fontId="7" fillId="0" borderId="10" xfId="0" applyNumberFormat="1" applyFont="1" applyBorder="1" applyAlignment="1">
      <alignment horizontal="center" vertical="center"/>
    </xf>
    <xf numFmtId="174" fontId="8" fillId="0" borderId="10" xfId="0" applyNumberFormat="1" applyFont="1" applyFill="1" applyBorder="1" applyAlignment="1">
      <alignment horizontal="center" vertical="center"/>
    </xf>
    <xf numFmtId="174" fontId="8" fillId="0" borderId="10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174" fontId="8" fillId="0" borderId="18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4" fontId="7" fillId="0" borderId="18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1" fillId="0" borderId="0" xfId="0" applyFont="1" applyBorder="1" applyAlignment="1">
      <alignment/>
    </xf>
    <xf numFmtId="0" fontId="7" fillId="0" borderId="17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174" fontId="8" fillId="0" borderId="18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 vertical="top" wrapText="1"/>
    </xf>
    <xf numFmtId="174" fontId="8" fillId="0" borderId="20" xfId="0" applyNumberFormat="1" applyFont="1" applyBorder="1" applyAlignment="1">
      <alignment/>
    </xf>
    <xf numFmtId="0" fontId="1" fillId="0" borderId="21" xfId="0" applyFont="1" applyBorder="1" applyAlignment="1">
      <alignment/>
    </xf>
    <xf numFmtId="174" fontId="8" fillId="0" borderId="11" xfId="0" applyNumberFormat="1" applyFont="1" applyBorder="1" applyAlignment="1">
      <alignment horizontal="center" vertical="center"/>
    </xf>
    <xf numFmtId="174" fontId="8" fillId="0" borderId="22" xfId="0" applyNumberFormat="1" applyFont="1" applyBorder="1" applyAlignment="1">
      <alignment horizontal="center" vertical="center"/>
    </xf>
    <xf numFmtId="174" fontId="8" fillId="0" borderId="20" xfId="0" applyNumberFormat="1" applyFont="1" applyBorder="1" applyAlignment="1">
      <alignment horizontal="center" vertical="center"/>
    </xf>
    <xf numFmtId="174" fontId="8" fillId="0" borderId="2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view="pageBreakPreview" zoomScaleSheetLayoutView="100" zoomScalePageLayoutView="0" workbookViewId="0" topLeftCell="A1">
      <selection activeCell="A4" sqref="A4:I4"/>
    </sheetView>
  </sheetViews>
  <sheetFormatPr defaultColWidth="9.140625" defaultRowHeight="12.75"/>
  <cols>
    <col min="1" max="1" width="9.140625" style="3" customWidth="1"/>
    <col min="2" max="2" width="35.140625" style="54" customWidth="1"/>
    <col min="3" max="3" width="37.57421875" style="3" customWidth="1"/>
    <col min="4" max="4" width="11.57421875" style="3" hidden="1" customWidth="1"/>
    <col min="5" max="5" width="2.140625" style="0" hidden="1" customWidth="1"/>
    <col min="6" max="6" width="9.140625" style="0" hidden="1" customWidth="1"/>
    <col min="7" max="7" width="10.7109375" style="51" customWidth="1"/>
    <col min="8" max="8" width="11.28125" style="51" customWidth="1"/>
    <col min="9" max="9" width="13.421875" style="54" customWidth="1"/>
  </cols>
  <sheetData>
    <row r="1" spans="3:9" ht="18.75">
      <c r="C1" s="16"/>
      <c r="I1" s="52"/>
    </row>
    <row r="2" spans="1:9" ht="12.75">
      <c r="A2" s="60" t="s">
        <v>23</v>
      </c>
      <c r="B2" s="61"/>
      <c r="C2" s="61"/>
      <c r="D2" s="61"/>
      <c r="E2" s="61"/>
      <c r="F2" s="61"/>
      <c r="G2" s="61"/>
      <c r="H2" s="61"/>
      <c r="I2" s="61"/>
    </row>
    <row r="3" spans="1:9" ht="12.75">
      <c r="A3" s="60" t="s">
        <v>22</v>
      </c>
      <c r="B3" s="60"/>
      <c r="C3" s="60"/>
      <c r="D3" s="60"/>
      <c r="E3" s="60"/>
      <c r="F3" s="60"/>
      <c r="G3" s="60"/>
      <c r="H3" s="60"/>
      <c r="I3" s="60"/>
    </row>
    <row r="4" spans="1:9" ht="12.75">
      <c r="A4" s="60" t="s">
        <v>54</v>
      </c>
      <c r="B4" s="61"/>
      <c r="C4" s="61"/>
      <c r="D4" s="61"/>
      <c r="E4" s="61"/>
      <c r="F4" s="61"/>
      <c r="G4" s="61"/>
      <c r="H4" s="61"/>
      <c r="I4" s="61"/>
    </row>
    <row r="6" spans="1:9" ht="14.25" customHeight="1">
      <c r="A6" s="62" t="s">
        <v>21</v>
      </c>
      <c r="B6" s="62"/>
      <c r="C6" s="62"/>
      <c r="D6" s="62"/>
      <c r="I6" s="51"/>
    </row>
    <row r="7" spans="1:9" ht="14.25" customHeight="1">
      <c r="A7" s="63" t="s">
        <v>14</v>
      </c>
      <c r="B7" s="63"/>
      <c r="C7" s="63"/>
      <c r="D7" s="63"/>
      <c r="E7" s="64"/>
      <c r="F7" s="64"/>
      <c r="G7" s="64"/>
      <c r="H7" s="64"/>
      <c r="I7" s="64"/>
    </row>
    <row r="8" spans="1:9" ht="14.25" customHeight="1">
      <c r="A8" s="62" t="s">
        <v>44</v>
      </c>
      <c r="B8" s="62"/>
      <c r="C8" s="62"/>
      <c r="D8" s="62"/>
      <c r="I8" s="51"/>
    </row>
    <row r="9" spans="1:9" ht="13.5" thickBot="1">
      <c r="A9" s="59"/>
      <c r="B9" s="59"/>
      <c r="C9" s="59"/>
      <c r="D9" s="59"/>
      <c r="I9" s="53" t="s">
        <v>13</v>
      </c>
    </row>
    <row r="10" spans="1:9" s="1" customFormat="1" ht="62.25" customHeight="1">
      <c r="A10" s="23" t="s">
        <v>0</v>
      </c>
      <c r="B10" s="24" t="s">
        <v>1</v>
      </c>
      <c r="C10" s="24" t="s">
        <v>2</v>
      </c>
      <c r="D10" s="24" t="s">
        <v>3</v>
      </c>
      <c r="E10" s="25"/>
      <c r="F10" s="25"/>
      <c r="G10" s="24" t="s">
        <v>43</v>
      </c>
      <c r="H10" s="24" t="s">
        <v>42</v>
      </c>
      <c r="I10" s="26" t="s">
        <v>45</v>
      </c>
    </row>
    <row r="11" spans="1:9" s="6" customFormat="1" ht="12" customHeight="1">
      <c r="A11" s="27" t="s">
        <v>4</v>
      </c>
      <c r="B11" s="55" t="s">
        <v>5</v>
      </c>
      <c r="C11" s="11" t="s">
        <v>6</v>
      </c>
      <c r="D11" s="12" t="e">
        <f>SUM(D12,#REF!,D13,#REF!,#REF!)</f>
        <v>#REF!</v>
      </c>
      <c r="E11" s="28"/>
      <c r="F11" s="28"/>
      <c r="G11" s="47">
        <f>G13+G14</f>
        <v>133.2</v>
      </c>
      <c r="H11" s="47">
        <f>H13+H14</f>
        <v>135</v>
      </c>
      <c r="I11" s="48">
        <f>I13+I14</f>
        <v>137</v>
      </c>
    </row>
    <row r="12" spans="1:9" s="6" customFormat="1" ht="12.75">
      <c r="A12" s="29">
        <v>182</v>
      </c>
      <c r="B12" s="17" t="s">
        <v>48</v>
      </c>
      <c r="C12" s="4" t="s">
        <v>47</v>
      </c>
      <c r="D12" s="5" t="e">
        <f>SUM(#REF!,#REF!)</f>
        <v>#REF!</v>
      </c>
      <c r="E12" s="28"/>
      <c r="F12" s="28"/>
      <c r="G12" s="22">
        <f>G13</f>
        <v>103.2</v>
      </c>
      <c r="H12" s="22">
        <v>105</v>
      </c>
      <c r="I12" s="31">
        <v>107</v>
      </c>
    </row>
    <row r="13" spans="1:9" s="6" customFormat="1" ht="89.25">
      <c r="A13" s="30">
        <v>182</v>
      </c>
      <c r="B13" s="17" t="s">
        <v>49</v>
      </c>
      <c r="C13" s="8" t="s">
        <v>46</v>
      </c>
      <c r="D13" s="5" t="e">
        <f>#REF!</f>
        <v>#REF!</v>
      </c>
      <c r="E13" s="28"/>
      <c r="F13" s="28"/>
      <c r="G13" s="22">
        <v>103.2</v>
      </c>
      <c r="H13" s="22">
        <v>105</v>
      </c>
      <c r="I13" s="31">
        <v>107</v>
      </c>
    </row>
    <row r="14" spans="1:9" s="6" customFormat="1" ht="12.75">
      <c r="A14" s="30" t="s">
        <v>4</v>
      </c>
      <c r="B14" s="17" t="s">
        <v>50</v>
      </c>
      <c r="C14" s="8" t="s">
        <v>51</v>
      </c>
      <c r="D14" s="5"/>
      <c r="E14" s="28"/>
      <c r="F14" s="28"/>
      <c r="G14" s="22">
        <f>G15</f>
        <v>30</v>
      </c>
      <c r="H14" s="22">
        <f>H15</f>
        <v>30</v>
      </c>
      <c r="I14" s="31">
        <f>I15</f>
        <v>30</v>
      </c>
    </row>
    <row r="15" spans="1:9" s="6" customFormat="1" ht="42.75" customHeight="1">
      <c r="A15" s="30">
        <v>897</v>
      </c>
      <c r="B15" s="17" t="s">
        <v>52</v>
      </c>
      <c r="C15" s="8" t="s">
        <v>53</v>
      </c>
      <c r="D15" s="5"/>
      <c r="E15" s="28"/>
      <c r="F15" s="28"/>
      <c r="G15" s="22">
        <v>30</v>
      </c>
      <c r="H15" s="22">
        <v>30</v>
      </c>
      <c r="I15" s="31">
        <v>30</v>
      </c>
    </row>
    <row r="16" spans="1:9" s="1" customFormat="1" ht="12.75">
      <c r="A16" s="30" t="s">
        <v>4</v>
      </c>
      <c r="B16" s="17" t="s">
        <v>8</v>
      </c>
      <c r="C16" s="19" t="s">
        <v>9</v>
      </c>
      <c r="D16" s="5" t="e">
        <f>D17</f>
        <v>#REF!</v>
      </c>
      <c r="E16" s="28"/>
      <c r="F16" s="28"/>
      <c r="G16" s="22">
        <f>G17</f>
        <v>44760.299999999996</v>
      </c>
      <c r="H16" s="22">
        <f>H17</f>
        <v>46541.2</v>
      </c>
      <c r="I16" s="31">
        <f>I17</f>
        <v>48388.7</v>
      </c>
    </row>
    <row r="17" spans="1:9" ht="38.25">
      <c r="A17" s="29" t="s">
        <v>4</v>
      </c>
      <c r="B17" s="17" t="s">
        <v>10</v>
      </c>
      <c r="C17" s="8" t="s">
        <v>11</v>
      </c>
      <c r="D17" s="5" t="e">
        <f>SUM(D18,#REF!)</f>
        <v>#REF!</v>
      </c>
      <c r="E17" s="5" t="e">
        <f>SUM(E18,#REF!)</f>
        <v>#REF!</v>
      </c>
      <c r="F17" s="5" t="e">
        <f>SUM(F18,#REF!)</f>
        <v>#REF!</v>
      </c>
      <c r="G17" s="22">
        <f>G18+G21</f>
        <v>44760.299999999996</v>
      </c>
      <c r="H17" s="22">
        <f>H18+H21</f>
        <v>46541.2</v>
      </c>
      <c r="I17" s="31">
        <f>I18+I21</f>
        <v>48388.7</v>
      </c>
    </row>
    <row r="18" spans="1:9" s="6" customFormat="1" ht="25.5">
      <c r="A18" s="32" t="s">
        <v>4</v>
      </c>
      <c r="B18" s="17" t="s">
        <v>30</v>
      </c>
      <c r="C18" s="7" t="s">
        <v>27</v>
      </c>
      <c r="D18" s="5">
        <f>D19</f>
        <v>23178</v>
      </c>
      <c r="E18" s="28"/>
      <c r="F18" s="28"/>
      <c r="G18" s="22">
        <f aca="true" t="shared" si="0" ref="G18:I19">G19</f>
        <v>43342.2</v>
      </c>
      <c r="H18" s="22">
        <f t="shared" si="0"/>
        <v>45065.6</v>
      </c>
      <c r="I18" s="31">
        <f t="shared" si="0"/>
        <v>46854.1</v>
      </c>
    </row>
    <row r="19" spans="1:9" s="6" customFormat="1" ht="25.5">
      <c r="A19" s="32" t="s">
        <v>4</v>
      </c>
      <c r="B19" s="17" t="s">
        <v>31</v>
      </c>
      <c r="C19" s="8" t="s">
        <v>20</v>
      </c>
      <c r="D19" s="5">
        <f>D20</f>
        <v>23178</v>
      </c>
      <c r="E19" s="28"/>
      <c r="F19" s="28"/>
      <c r="G19" s="22">
        <f t="shared" si="0"/>
        <v>43342.2</v>
      </c>
      <c r="H19" s="22">
        <f t="shared" si="0"/>
        <v>45065.6</v>
      </c>
      <c r="I19" s="31">
        <f t="shared" si="0"/>
        <v>46854.1</v>
      </c>
    </row>
    <row r="20" spans="1:9" s="6" customFormat="1" ht="54.75" customHeight="1">
      <c r="A20" s="58" t="s">
        <v>7</v>
      </c>
      <c r="B20" s="56" t="s">
        <v>32</v>
      </c>
      <c r="C20" s="7" t="s">
        <v>25</v>
      </c>
      <c r="D20" s="2">
        <v>23178</v>
      </c>
      <c r="E20" s="33"/>
      <c r="F20" s="33"/>
      <c r="G20" s="20">
        <v>43342.2</v>
      </c>
      <c r="H20" s="20">
        <v>45065.6</v>
      </c>
      <c r="I20" s="34">
        <v>46854.1</v>
      </c>
    </row>
    <row r="21" spans="1:9" s="1" customFormat="1" ht="28.5" customHeight="1">
      <c r="A21" s="35" t="s">
        <v>4</v>
      </c>
      <c r="B21" s="18" t="s">
        <v>33</v>
      </c>
      <c r="C21" s="13" t="s">
        <v>26</v>
      </c>
      <c r="D21" s="9"/>
      <c r="E21" s="28"/>
      <c r="F21" s="28"/>
      <c r="G21" s="21">
        <f>G22+G26</f>
        <v>1418.1</v>
      </c>
      <c r="H21" s="21">
        <f>H22+H26</f>
        <v>1475.6</v>
      </c>
      <c r="I21" s="40">
        <f>I22+I27</f>
        <v>1534.6</v>
      </c>
    </row>
    <row r="22" spans="1:9" s="1" customFormat="1" ht="38.25">
      <c r="A22" s="35" t="s">
        <v>7</v>
      </c>
      <c r="B22" s="18" t="s">
        <v>34</v>
      </c>
      <c r="C22" s="13" t="s">
        <v>15</v>
      </c>
      <c r="D22" s="9"/>
      <c r="E22" s="28"/>
      <c r="F22" s="28"/>
      <c r="G22" s="22">
        <f>G23</f>
        <v>908.1999999999999</v>
      </c>
      <c r="H22" s="22">
        <f>H23</f>
        <v>945.3000000000001</v>
      </c>
      <c r="I22" s="31">
        <f>I23</f>
        <v>983.1</v>
      </c>
    </row>
    <row r="23" spans="1:9" ht="66" customHeight="1">
      <c r="A23" s="36">
        <v>897</v>
      </c>
      <c r="B23" s="17" t="s">
        <v>35</v>
      </c>
      <c r="C23" s="8" t="s">
        <v>24</v>
      </c>
      <c r="D23" s="5" t="e">
        <f>SUM(D24,D25,#REF!)</f>
        <v>#REF!</v>
      </c>
      <c r="E23" s="37"/>
      <c r="F23" s="37"/>
      <c r="G23" s="22">
        <f>G24+G25</f>
        <v>908.1999999999999</v>
      </c>
      <c r="H23" s="22">
        <f>H24+H25</f>
        <v>945.3000000000001</v>
      </c>
      <c r="I23" s="31">
        <f>I24+I25</f>
        <v>983.1</v>
      </c>
    </row>
    <row r="24" spans="1:9" s="1" customFormat="1" ht="78" customHeight="1">
      <c r="A24" s="38">
        <v>897</v>
      </c>
      <c r="B24" s="56" t="s">
        <v>36</v>
      </c>
      <c r="C24" s="7" t="s">
        <v>16</v>
      </c>
      <c r="D24" s="2">
        <v>1442.3</v>
      </c>
      <c r="E24" s="33"/>
      <c r="F24" s="33"/>
      <c r="G24" s="20">
        <v>900.4</v>
      </c>
      <c r="H24" s="20">
        <v>937.2</v>
      </c>
      <c r="I24" s="34">
        <v>974.7</v>
      </c>
    </row>
    <row r="25" spans="1:9" ht="102" customHeight="1">
      <c r="A25" s="38" t="s">
        <v>7</v>
      </c>
      <c r="B25" s="56" t="s">
        <v>37</v>
      </c>
      <c r="C25" s="7" t="s">
        <v>17</v>
      </c>
      <c r="D25" s="2">
        <v>5.3</v>
      </c>
      <c r="E25" s="33"/>
      <c r="F25" s="33"/>
      <c r="G25" s="20">
        <v>7.8</v>
      </c>
      <c r="H25" s="20">
        <v>8.1</v>
      </c>
      <c r="I25" s="34">
        <v>8.4</v>
      </c>
    </row>
    <row r="26" spans="1:9" ht="48.75" customHeight="1">
      <c r="A26" s="36" t="s">
        <v>4</v>
      </c>
      <c r="B26" s="17" t="s">
        <v>38</v>
      </c>
      <c r="C26" s="8" t="s">
        <v>28</v>
      </c>
      <c r="D26" s="15">
        <f>D27</f>
        <v>1090.3</v>
      </c>
      <c r="E26" s="39"/>
      <c r="F26" s="39"/>
      <c r="G26" s="21">
        <f>G27</f>
        <v>509.9</v>
      </c>
      <c r="H26" s="21">
        <f>H27</f>
        <v>530.3</v>
      </c>
      <c r="I26" s="40">
        <f>I27</f>
        <v>551.5</v>
      </c>
    </row>
    <row r="27" spans="1:9" ht="79.5" customHeight="1">
      <c r="A27" s="36">
        <v>897</v>
      </c>
      <c r="B27" s="17" t="s">
        <v>39</v>
      </c>
      <c r="C27" s="10" t="s">
        <v>29</v>
      </c>
      <c r="D27" s="15">
        <f>D28+D29</f>
        <v>1090.3</v>
      </c>
      <c r="E27" s="41"/>
      <c r="F27" s="41"/>
      <c r="G27" s="21">
        <f>G28+G29</f>
        <v>509.9</v>
      </c>
      <c r="H27" s="21">
        <f>H28+H29</f>
        <v>530.3</v>
      </c>
      <c r="I27" s="40">
        <f>I28+I29</f>
        <v>551.5</v>
      </c>
    </row>
    <row r="28" spans="1:9" s="6" customFormat="1" ht="51">
      <c r="A28" s="38">
        <v>897</v>
      </c>
      <c r="B28" s="56" t="s">
        <v>40</v>
      </c>
      <c r="C28" s="7" t="s">
        <v>18</v>
      </c>
      <c r="D28" s="14">
        <v>728</v>
      </c>
      <c r="E28" s="42"/>
      <c r="F28" s="42"/>
      <c r="G28" s="20">
        <v>319.5</v>
      </c>
      <c r="H28" s="20">
        <v>332.3</v>
      </c>
      <c r="I28" s="34">
        <v>345.6</v>
      </c>
    </row>
    <row r="29" spans="1:9" s="6" customFormat="1" ht="57" customHeight="1">
      <c r="A29" s="38" t="s">
        <v>7</v>
      </c>
      <c r="B29" s="56" t="s">
        <v>41</v>
      </c>
      <c r="C29" s="7" t="s">
        <v>19</v>
      </c>
      <c r="D29" s="14">
        <v>362.3</v>
      </c>
      <c r="E29" s="42"/>
      <c r="F29" s="42"/>
      <c r="G29" s="20">
        <v>190.4</v>
      </c>
      <c r="H29" s="20">
        <v>198</v>
      </c>
      <c r="I29" s="34">
        <v>205.9</v>
      </c>
    </row>
    <row r="30" spans="1:9" s="6" customFormat="1" ht="13.5" thickBot="1">
      <c r="A30" s="43"/>
      <c r="B30" s="57"/>
      <c r="C30" s="44" t="s">
        <v>12</v>
      </c>
      <c r="D30" s="45" t="e">
        <f>SUM(D11,D16)</f>
        <v>#REF!</v>
      </c>
      <c r="E30" s="46"/>
      <c r="F30" s="46"/>
      <c r="G30" s="49">
        <f>G11+G16</f>
        <v>44893.49999999999</v>
      </c>
      <c r="H30" s="49">
        <f>H11+H16</f>
        <v>46676.2</v>
      </c>
      <c r="I30" s="50">
        <f>I11+I16</f>
        <v>48525.7</v>
      </c>
    </row>
    <row r="31" spans="1:9" s="6" customFormat="1" ht="12.75">
      <c r="A31" s="3"/>
      <c r="B31" s="54"/>
      <c r="C31" s="3"/>
      <c r="D31" s="3"/>
      <c r="E31"/>
      <c r="F31"/>
      <c r="G31" s="51"/>
      <c r="H31" s="51"/>
      <c r="I31" s="54"/>
    </row>
    <row r="32" ht="39" customHeight="1"/>
    <row r="33" spans="1:9" s="6" customFormat="1" ht="16.5" customHeight="1">
      <c r="A33" s="3"/>
      <c r="B33" s="54"/>
      <c r="C33" s="3"/>
      <c r="D33" s="3"/>
      <c r="E33"/>
      <c r="F33"/>
      <c r="G33" s="51"/>
      <c r="H33" s="51"/>
      <c r="I33" s="54"/>
    </row>
    <row r="34" spans="1:9" s="6" customFormat="1" ht="26.25" customHeight="1">
      <c r="A34" s="3"/>
      <c r="B34" s="54"/>
      <c r="C34" s="3"/>
      <c r="D34" s="3"/>
      <c r="E34"/>
      <c r="F34"/>
      <c r="G34" s="51"/>
      <c r="H34" s="51"/>
      <c r="I34" s="54"/>
    </row>
    <row r="35" spans="1:9" s="1" customFormat="1" ht="44.25" customHeight="1">
      <c r="A35" s="3"/>
      <c r="B35" s="54"/>
      <c r="C35" s="3"/>
      <c r="D35" s="3"/>
      <c r="E35"/>
      <c r="F35"/>
      <c r="G35" s="51"/>
      <c r="H35" s="51"/>
      <c r="I35" s="54"/>
    </row>
    <row r="36" ht="82.5" customHeight="1"/>
    <row r="37" ht="70.5" customHeight="1"/>
    <row r="38" ht="54" customHeight="1"/>
    <row r="39" spans="1:9" s="6" customFormat="1" ht="30.75" customHeight="1">
      <c r="A39" s="3"/>
      <c r="B39" s="54"/>
      <c r="C39" s="3"/>
      <c r="D39" s="3"/>
      <c r="E39"/>
      <c r="F39"/>
      <c r="G39" s="51"/>
      <c r="H39" s="51"/>
      <c r="I39" s="54"/>
    </row>
    <row r="40" spans="1:9" s="1" customFormat="1" ht="79.5" customHeight="1">
      <c r="A40" s="3"/>
      <c r="B40" s="54"/>
      <c r="C40" s="3"/>
      <c r="D40" s="3"/>
      <c r="E40"/>
      <c r="F40"/>
      <c r="G40" s="51"/>
      <c r="H40" s="51"/>
      <c r="I40" s="54"/>
    </row>
    <row r="41" ht="52.5" customHeight="1"/>
    <row r="42" ht="54" customHeight="1"/>
    <row r="43" spans="1:9" s="6" customFormat="1" ht="15.75" customHeight="1">
      <c r="A43" s="3"/>
      <c r="B43" s="54"/>
      <c r="C43" s="3"/>
      <c r="D43" s="3"/>
      <c r="E43"/>
      <c r="F43"/>
      <c r="G43" s="51"/>
      <c r="H43" s="51"/>
      <c r="I43" s="54"/>
    </row>
  </sheetData>
  <sheetProtection/>
  <mergeCells count="7">
    <mergeCell ref="A9:D9"/>
    <mergeCell ref="A2:I2"/>
    <mergeCell ref="A3:I3"/>
    <mergeCell ref="A4:I4"/>
    <mergeCell ref="A6:D6"/>
    <mergeCell ref="A7:I7"/>
    <mergeCell ref="A8:D8"/>
  </mergeCells>
  <printOptions/>
  <pageMargins left="0.7" right="0.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Иванова И.В.</dc:creator>
  <cp:keywords/>
  <dc:description/>
  <cp:lastModifiedBy>User</cp:lastModifiedBy>
  <cp:lastPrinted>2020-10-23T13:51:56Z</cp:lastPrinted>
  <dcterms:created xsi:type="dcterms:W3CDTF">2009-01-11T12:09:09Z</dcterms:created>
  <dcterms:modified xsi:type="dcterms:W3CDTF">2020-12-26T11:45:46Z</dcterms:modified>
  <cp:category/>
  <cp:version/>
  <cp:contentType/>
  <cp:contentStatus/>
</cp:coreProperties>
</file>