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_Экспорт" sheetId="1" r:id="rId1"/>
  </sheets>
  <definedNames>
    <definedName name="_Экспорт">'_Экспорт'!$A$10:$D$56</definedName>
    <definedName name="_xlnm.Print_Area" localSheetId="0">'_Экспорт'!$A$1:$I$56</definedName>
  </definedNames>
  <calcPr fullCalcOnLoad="1"/>
</workbook>
</file>

<file path=xl/sharedStrings.xml><?xml version="1.0" encoding="utf-8"?>
<sst xmlns="http://schemas.openxmlformats.org/spreadsheetml/2006/main" count="140" uniqueCount="105">
  <si>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</si>
  <si>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</si>
  <si>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</si>
  <si>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</si>
  <si>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</si>
  <si>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</si>
  <si>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</si>
  <si>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</si>
  <si>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</si>
  <si>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</si>
  <si>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</si>
  <si>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</si>
  <si>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</si>
  <si>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</si>
  <si>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</si>
  <si>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</si>
  <si>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1 16 00000 00 0000 000</t>
  </si>
  <si>
    <t>ШТРАФЫ, САНКЦИИ, ВОЗМЕЩЕНИЕ УЩЕРБА</t>
  </si>
  <si>
    <t>897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</si>
  <si>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</si>
  <si>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</si>
  <si>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</si>
  <si>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</si>
  <si>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</si>
  <si>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</si>
  <si>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внутригородского муниципального образования Санкт-Петербурга поселка Усть-Ижора</t>
  </si>
  <si>
    <t>Налог, взимаемый в связи 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</si>
  <si>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</si>
  <si>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</si>
  <si>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</si>
  <si>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</si>
  <si>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</si>
  <si>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</si>
  <si>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1 05 01000 00 0000 110</t>
  </si>
  <si>
    <t>1 05 01011 01 0000 110</t>
  </si>
  <si>
    <t>1 05 01021 01 0000 110</t>
  </si>
  <si>
    <t>1 05 02010 02 0000 110</t>
  </si>
  <si>
    <t>Дотации на выравнивание бюджетной обеспеченности</t>
  </si>
  <si>
    <t xml:space="preserve">         Доходы бюджета</t>
  </si>
  <si>
    <t xml:space="preserve"> 1 13 00000 00 0000 000</t>
  </si>
  <si>
    <t>Прочие доходы от компенсации затрат государства</t>
  </si>
  <si>
    <t>851</t>
  </si>
  <si>
    <t>1 11 05011 02 0000 120</t>
  </si>
  <si>
    <t>1 11 05011 02 0100 120</t>
  </si>
  <si>
    <t>1 05 02000 02 0000 110</t>
  </si>
  <si>
    <t>1 05 01010 01 0000 110</t>
  </si>
  <si>
    <t>1 05 01020 01 0000 110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</si>
  <si>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</si>
  <si>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</si>
  <si>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от компенсации затрат государства</t>
  </si>
  <si>
    <t xml:space="preserve"> 1 13 02000 00 0000 130</t>
  </si>
  <si>
    <t xml:space="preserve"> 1 13 02990 00 0000 130</t>
  </si>
  <si>
    <t xml:space="preserve"> 1 13 02993 03 0000 130</t>
  </si>
  <si>
    <t xml:space="preserve"> 1 13 02993 03 0100 130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</si>
  <si>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</si>
  <si>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</si>
  <si>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к  Решению МС МО п. Усть-Ижора</t>
  </si>
  <si>
    <t>Приложение 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</si>
  <si>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, а также средства от продажи права на заключение договоров аренды указанных земельных участков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</si>
  <si>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</si>
  <si>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</si>
  <si>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</si>
  <si>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</si>
  <si>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</si>
  <si>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</si>
  <si>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</si>
  <si>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</si>
  <si>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И КОМПЕНСАЦИИ ЗАТРАТ ГОСУДАРСТВА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</si>
  <si>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</si>
  <si>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</si>
  <si>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</si>
  <si>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</si>
  <si>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</si>
  <si>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</si>
  <si>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</si>
  <si>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</si>
  <si>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2 02 30024 03 0300 150</t>
  </si>
  <si>
    <t>2 02 30027 00 0000 150</t>
  </si>
  <si>
    <t>2 02 30027 03 0000 150</t>
  </si>
  <si>
    <t>2 02 30027 03 0100 150</t>
  </si>
  <si>
    <t>2 02 30027 03 0200 150</t>
  </si>
  <si>
    <t>824</t>
  </si>
  <si>
    <t>1 05 04000 02 0000 110</t>
  </si>
  <si>
    <t>1 05 04030 02 0000 110</t>
  </si>
  <si>
    <t>2020год</t>
  </si>
  <si>
    <t>2022 год</t>
  </si>
  <si>
    <t>2021 год</t>
  </si>
  <si>
    <t>на 2020 год и на  плановый период 2021 и 2022 годов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</si>
  <si>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</si>
  <si>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</si>
  <si>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</si>
  <si>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Прочие доходы от компенсации затрат бюджетов внутригородских муниципальных образований городов федерального значения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</si>
  <si>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</si>
  <si>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</si>
  <si>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</si>
  <si>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</si>
  <si>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</si>
  <si>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</si>
  <si>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контрактом,заключенным муниципальным органом,казенным учреждением внутригородского муниципального образования города федерального значения (муниципальным)</t>
  </si>
  <si>
    <t>1 16 07010 03 0000 140</t>
  </si>
  <si>
    <t>2 02 19999 00 0000 150</t>
  </si>
  <si>
    <t>2 02 19999 03 0000 150</t>
  </si>
  <si>
    <t>Прочие дотации</t>
  </si>
  <si>
    <t xml:space="preserve"> Прочие дотации бюджетам внутригородских муниципальных образований городов федерального значения</t>
  </si>
  <si>
    <t>от 24.12.2020 № 40-16/2020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</si>
</sst>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7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174" fontId="8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174" fontId="8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174" fontId="7" fillId="0" borderId="10" xfId="0" applyNumberFormat="1" applyFont="1" applyBorder="1" applyAlignment="1">
      <alignment vertical="top"/>
    </xf>
    <xf numFmtId="174" fontId="8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174" fontId="8" fillId="0" borderId="10" xfId="0" applyNumberFormat="1" applyFont="1" applyBorder="1" applyAlignment="1">
      <alignment horizontal="center" vertical="center"/>
    </xf>
    <xf numFmtId="174" fontId="7" fillId="32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A49">
      <selection activeCell="G53" sqref="G53"/>
    </sheetView>
  </sheetViews>
  <sheetFormatPr defaultColWidth="9.140625" defaultRowHeight="12.75"/>
  <cols>
    <col min="1" max="1" width="9.140625" style="3" customWidth="1"/>
    <col min="2" max="2" width="35.140625" style="3" customWidth="1"/>
    <col min="3" max="3" width="41.00390625" style="30" customWidth="1"/>
    <col min="4" max="4" width="11.57421875" style="3" hidden="1" customWidth="1"/>
    <col min="5" max="5" width="2.140625" style="3" hidden="1" customWidth="1"/>
    <col min="6" max="6" width="9.140625" style="3" hidden="1" customWidth="1"/>
    <col min="7" max="7" width="10.7109375" style="3" customWidth="1"/>
    <col min="8" max="8" width="11.28125" style="3" customWidth="1"/>
    <col min="9" max="9" width="13.421875" style="3" customWidth="1"/>
    <col min="10" max="16384" width="9.140625" style="3" customWidth="1"/>
  </cols>
  <sheetData>
    <row r="1" spans="3:9" ht="18.75">
      <c r="C1" s="36"/>
      <c r="I1" s="13"/>
    </row>
    <row r="2" spans="1:9" ht="12.75">
      <c r="A2" s="41" t="s">
        <v>57</v>
      </c>
      <c r="B2" s="41"/>
      <c r="C2" s="41"/>
      <c r="D2" s="41"/>
      <c r="E2" s="41"/>
      <c r="F2" s="41"/>
      <c r="G2" s="41"/>
      <c r="H2" s="41"/>
      <c r="I2" s="41"/>
    </row>
    <row r="3" spans="1:9" ht="12.75">
      <c r="A3" s="41" t="s">
        <v>56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41" t="s">
        <v>104</v>
      </c>
      <c r="B4" s="41"/>
      <c r="C4" s="41"/>
      <c r="D4" s="41"/>
      <c r="E4" s="41"/>
      <c r="F4" s="41"/>
      <c r="G4" s="41"/>
      <c r="H4" s="41"/>
      <c r="I4" s="41"/>
    </row>
    <row r="6" spans="1:9" ht="14.25" customHeight="1">
      <c r="A6" s="44" t="s">
        <v>38</v>
      </c>
      <c r="B6" s="44"/>
      <c r="C6" s="44"/>
      <c r="D6" s="44"/>
      <c r="E6" s="44"/>
      <c r="F6" s="44"/>
      <c r="G6" s="44"/>
      <c r="H6" s="44"/>
      <c r="I6" s="44"/>
    </row>
    <row r="7" spans="1:9" ht="14.25" customHeight="1">
      <c r="A7" s="42" t="s">
        <v>25</v>
      </c>
      <c r="B7" s="42"/>
      <c r="C7" s="42"/>
      <c r="D7" s="42"/>
      <c r="E7" s="43"/>
      <c r="F7" s="43"/>
      <c r="G7" s="43"/>
      <c r="H7" s="43"/>
      <c r="I7" s="43"/>
    </row>
    <row r="8" spans="1:9" ht="14.25" customHeight="1">
      <c r="A8" s="44" t="s">
        <v>87</v>
      </c>
      <c r="B8" s="44"/>
      <c r="C8" s="44"/>
      <c r="D8" s="44"/>
      <c r="E8" s="44"/>
      <c r="F8" s="44"/>
      <c r="G8" s="44"/>
      <c r="H8" s="44"/>
      <c r="I8" s="44"/>
    </row>
    <row r="9" spans="1:9" ht="12.75">
      <c r="A9" s="40"/>
      <c r="B9" s="40"/>
      <c r="C9" s="40"/>
      <c r="D9" s="40"/>
      <c r="I9" s="27" t="s">
        <v>24</v>
      </c>
    </row>
    <row r="10" spans="1:9" s="29" customFormat="1" ht="62.25" customHeight="1">
      <c r="A10" s="1" t="s">
        <v>0</v>
      </c>
      <c r="B10" s="1" t="s">
        <v>1</v>
      </c>
      <c r="C10" s="1" t="s">
        <v>2</v>
      </c>
      <c r="D10" s="1" t="s">
        <v>3</v>
      </c>
      <c r="G10" s="1" t="s">
        <v>84</v>
      </c>
      <c r="H10" s="1" t="s">
        <v>86</v>
      </c>
      <c r="I10" s="1" t="s">
        <v>85</v>
      </c>
    </row>
    <row r="11" spans="1:9" s="29" customFormat="1" ht="18" customHeight="1">
      <c r="A11" s="11" t="s">
        <v>4</v>
      </c>
      <c r="B11" s="22" t="s">
        <v>5</v>
      </c>
      <c r="C11" s="37" t="s">
        <v>6</v>
      </c>
      <c r="D11" s="12" t="e">
        <f>SUM(D12,#REF!,D22,D27,D32)</f>
        <v>#REF!</v>
      </c>
      <c r="G11" s="14">
        <f>G12+G22+G27+G32</f>
        <v>5353.1</v>
      </c>
      <c r="H11" s="14">
        <f>H12+H22+H27+H32</f>
        <v>17065.6</v>
      </c>
      <c r="I11" s="14">
        <f>I12+I22+I27+I32</f>
        <v>18725.6</v>
      </c>
    </row>
    <row r="12" spans="1:9" s="29" customFormat="1" ht="26.25" customHeight="1">
      <c r="A12" s="6" t="s">
        <v>4</v>
      </c>
      <c r="B12" s="23" t="s">
        <v>7</v>
      </c>
      <c r="C12" s="8" t="s">
        <v>8</v>
      </c>
      <c r="D12" s="4" t="e">
        <f>SUM(D13,D18)</f>
        <v>#REF!</v>
      </c>
      <c r="G12" s="15">
        <f>G13+G18+G20</f>
        <v>4944.1</v>
      </c>
      <c r="H12" s="15">
        <f>H13</f>
        <v>15586.1</v>
      </c>
      <c r="I12" s="15">
        <f>I13</f>
        <v>17196.1</v>
      </c>
    </row>
    <row r="13" spans="1:9" s="29" customFormat="1" ht="37.5" customHeight="1">
      <c r="A13" s="7" t="s">
        <v>4</v>
      </c>
      <c r="B13" s="23" t="s">
        <v>33</v>
      </c>
      <c r="C13" s="20" t="s">
        <v>26</v>
      </c>
      <c r="D13" s="4" t="e">
        <f>SUM(D14,D17)+#REF!</f>
        <v>#REF!</v>
      </c>
      <c r="G13" s="32">
        <f>G14+G16</f>
        <v>4573</v>
      </c>
      <c r="H13" s="32">
        <f>H14+H16+H18+H20</f>
        <v>15586.1</v>
      </c>
      <c r="I13" s="32">
        <f>I14+I16+I18+I20</f>
        <v>17196.1</v>
      </c>
    </row>
    <row r="14" spans="1:9" s="29" customFormat="1" ht="50.25" customHeight="1">
      <c r="A14" s="25" t="s">
        <v>9</v>
      </c>
      <c r="B14" s="23" t="s">
        <v>45</v>
      </c>
      <c r="C14" s="20" t="s">
        <v>10</v>
      </c>
      <c r="D14" s="4">
        <f>D15</f>
        <v>678.5</v>
      </c>
      <c r="G14" s="32">
        <f>G15</f>
        <v>3673</v>
      </c>
      <c r="H14" s="32">
        <f>H15</f>
        <v>12474.3</v>
      </c>
      <c r="I14" s="32">
        <f>I15</f>
        <v>13974.3</v>
      </c>
    </row>
    <row r="15" spans="1:9" ht="50.25" customHeight="1">
      <c r="A15" s="21" t="s">
        <v>9</v>
      </c>
      <c r="B15" s="21" t="s">
        <v>34</v>
      </c>
      <c r="C15" s="5" t="s">
        <v>10</v>
      </c>
      <c r="D15" s="2">
        <v>678.5</v>
      </c>
      <c r="G15" s="33">
        <v>3673</v>
      </c>
      <c r="H15" s="33">
        <v>12474.3</v>
      </c>
      <c r="I15" s="33">
        <v>13974.3</v>
      </c>
    </row>
    <row r="16" spans="1:9" s="29" customFormat="1" ht="57" customHeight="1">
      <c r="A16" s="23">
        <v>182</v>
      </c>
      <c r="B16" s="23" t="s">
        <v>46</v>
      </c>
      <c r="C16" s="20" t="s">
        <v>11</v>
      </c>
      <c r="D16" s="4">
        <f>D17</f>
        <v>226</v>
      </c>
      <c r="G16" s="32">
        <f>G17</f>
        <v>900</v>
      </c>
      <c r="H16" s="32">
        <f>H17</f>
        <v>2500</v>
      </c>
      <c r="I16" s="32">
        <f>I17</f>
        <v>2500</v>
      </c>
    </row>
    <row r="17" spans="1:9" ht="72.75" customHeight="1">
      <c r="A17" s="21" t="s">
        <v>9</v>
      </c>
      <c r="B17" s="21" t="s">
        <v>35</v>
      </c>
      <c r="C17" s="19" t="s">
        <v>61</v>
      </c>
      <c r="D17" s="2">
        <v>226</v>
      </c>
      <c r="G17" s="34">
        <v>900</v>
      </c>
      <c r="H17" s="34">
        <v>2500</v>
      </c>
      <c r="I17" s="34">
        <v>2500</v>
      </c>
    </row>
    <row r="18" spans="1:9" s="29" customFormat="1" ht="36" customHeight="1">
      <c r="A18" s="25" t="s">
        <v>9</v>
      </c>
      <c r="B18" s="23" t="s">
        <v>44</v>
      </c>
      <c r="C18" s="20" t="s">
        <v>12</v>
      </c>
      <c r="D18" s="4">
        <f>D21</f>
        <v>150</v>
      </c>
      <c r="G18" s="32">
        <f>G19</f>
        <v>251.1</v>
      </c>
      <c r="H18" s="32">
        <f>H19</f>
        <v>550.6</v>
      </c>
      <c r="I18" s="32">
        <f>I19</f>
        <v>650.6</v>
      </c>
    </row>
    <row r="19" spans="1:9" s="29" customFormat="1" ht="32.25" customHeight="1">
      <c r="A19" s="21" t="s">
        <v>9</v>
      </c>
      <c r="B19" s="21" t="s">
        <v>36</v>
      </c>
      <c r="C19" s="19" t="s">
        <v>12</v>
      </c>
      <c r="D19" s="4"/>
      <c r="G19" s="34">
        <v>251.1</v>
      </c>
      <c r="H19" s="34">
        <v>550.6</v>
      </c>
      <c r="I19" s="34">
        <v>650.6</v>
      </c>
    </row>
    <row r="20" spans="1:9" s="29" customFormat="1" ht="35.25" customHeight="1">
      <c r="A20" s="25" t="s">
        <v>9</v>
      </c>
      <c r="B20" s="23" t="s">
        <v>82</v>
      </c>
      <c r="C20" s="20" t="s">
        <v>88</v>
      </c>
      <c r="D20" s="4"/>
      <c r="G20" s="32">
        <f>G21</f>
        <v>120</v>
      </c>
      <c r="H20" s="32">
        <f>H21</f>
        <v>61.2</v>
      </c>
      <c r="I20" s="32">
        <f>I21</f>
        <v>71.2</v>
      </c>
    </row>
    <row r="21" spans="1:9" ht="54" customHeight="1">
      <c r="A21" s="21">
        <v>182</v>
      </c>
      <c r="B21" s="21" t="s">
        <v>83</v>
      </c>
      <c r="C21" s="19" t="s">
        <v>89</v>
      </c>
      <c r="D21" s="2">
        <v>150</v>
      </c>
      <c r="G21" s="34">
        <v>120</v>
      </c>
      <c r="H21" s="34">
        <v>61.2</v>
      </c>
      <c r="I21" s="34">
        <v>71.2</v>
      </c>
    </row>
    <row r="22" spans="1:9" s="29" customFormat="1" ht="51">
      <c r="A22" s="23" t="s">
        <v>4</v>
      </c>
      <c r="B22" s="23" t="s">
        <v>13</v>
      </c>
      <c r="C22" s="8" t="s">
        <v>14</v>
      </c>
      <c r="D22" s="4">
        <f>D23</f>
        <v>1000</v>
      </c>
      <c r="G22" s="32">
        <f aca="true" t="shared" si="0" ref="G22:I25">G23</f>
        <v>300</v>
      </c>
      <c r="H22" s="32">
        <f t="shared" si="0"/>
        <v>1058.5</v>
      </c>
      <c r="I22" s="32">
        <f t="shared" si="0"/>
        <v>1058.5</v>
      </c>
    </row>
    <row r="23" spans="1:9" s="29" customFormat="1" ht="96.75" customHeight="1">
      <c r="A23" s="25" t="s">
        <v>4</v>
      </c>
      <c r="B23" s="23" t="s">
        <v>54</v>
      </c>
      <c r="C23" s="8" t="s">
        <v>47</v>
      </c>
      <c r="D23" s="4">
        <f>D25</f>
        <v>1000</v>
      </c>
      <c r="G23" s="32">
        <f t="shared" si="0"/>
        <v>300</v>
      </c>
      <c r="H23" s="32">
        <f t="shared" si="0"/>
        <v>1058.5</v>
      </c>
      <c r="I23" s="32">
        <f t="shared" si="0"/>
        <v>1058.5</v>
      </c>
    </row>
    <row r="24" spans="1:9" s="29" customFormat="1" ht="87" customHeight="1">
      <c r="A24" s="25" t="s">
        <v>4</v>
      </c>
      <c r="B24" s="23" t="s">
        <v>48</v>
      </c>
      <c r="C24" s="8" t="s">
        <v>55</v>
      </c>
      <c r="D24" s="4">
        <f>D25</f>
        <v>1000</v>
      </c>
      <c r="G24" s="32">
        <f t="shared" si="0"/>
        <v>300</v>
      </c>
      <c r="H24" s="32">
        <f t="shared" si="0"/>
        <v>1058.5</v>
      </c>
      <c r="I24" s="32">
        <f t="shared" si="0"/>
        <v>1058.5</v>
      </c>
    </row>
    <row r="25" spans="1:9" s="29" customFormat="1" ht="94.5" customHeight="1">
      <c r="A25" s="23" t="s">
        <v>15</v>
      </c>
      <c r="B25" s="23" t="s">
        <v>42</v>
      </c>
      <c r="C25" s="20" t="s">
        <v>58</v>
      </c>
      <c r="D25" s="4">
        <f>D26</f>
        <v>1000</v>
      </c>
      <c r="G25" s="32">
        <f t="shared" si="0"/>
        <v>300</v>
      </c>
      <c r="H25" s="32">
        <f t="shared" si="0"/>
        <v>1058.5</v>
      </c>
      <c r="I25" s="32">
        <f t="shared" si="0"/>
        <v>1058.5</v>
      </c>
    </row>
    <row r="26" spans="1:9" ht="80.25" customHeight="1">
      <c r="A26" s="21" t="s">
        <v>15</v>
      </c>
      <c r="B26" s="21" t="s">
        <v>43</v>
      </c>
      <c r="C26" s="19" t="s">
        <v>90</v>
      </c>
      <c r="D26" s="2">
        <v>1000</v>
      </c>
      <c r="G26" s="34">
        <v>300</v>
      </c>
      <c r="H26" s="34">
        <v>1058.5</v>
      </c>
      <c r="I26" s="34">
        <v>1058.5</v>
      </c>
    </row>
    <row r="27" spans="1:9" s="29" customFormat="1" ht="30.75" customHeight="1">
      <c r="A27" s="25" t="s">
        <v>4</v>
      </c>
      <c r="B27" s="23" t="s">
        <v>39</v>
      </c>
      <c r="C27" s="8" t="s">
        <v>67</v>
      </c>
      <c r="D27" s="4">
        <f>D28</f>
        <v>0</v>
      </c>
      <c r="G27" s="32">
        <f aca="true" t="shared" si="1" ref="G27:I30">G28</f>
        <v>3</v>
      </c>
      <c r="H27" s="32">
        <f t="shared" si="1"/>
        <v>10</v>
      </c>
      <c r="I27" s="32">
        <f t="shared" si="1"/>
        <v>20</v>
      </c>
    </row>
    <row r="28" spans="1:9" s="29" customFormat="1" ht="18.75" customHeight="1">
      <c r="A28" s="25" t="s">
        <v>4</v>
      </c>
      <c r="B28" s="23" t="s">
        <v>50</v>
      </c>
      <c r="C28" s="8" t="s">
        <v>49</v>
      </c>
      <c r="D28" s="4">
        <f>D29</f>
        <v>0</v>
      </c>
      <c r="G28" s="32">
        <f t="shared" si="1"/>
        <v>3</v>
      </c>
      <c r="H28" s="32">
        <f t="shared" si="1"/>
        <v>10</v>
      </c>
      <c r="I28" s="32">
        <f t="shared" si="1"/>
        <v>20</v>
      </c>
    </row>
    <row r="29" spans="1:9" s="29" customFormat="1" ht="30" customHeight="1">
      <c r="A29" s="25" t="s">
        <v>4</v>
      </c>
      <c r="B29" s="23" t="s">
        <v>51</v>
      </c>
      <c r="C29" s="8" t="s">
        <v>40</v>
      </c>
      <c r="D29" s="4">
        <f>D30</f>
        <v>0</v>
      </c>
      <c r="G29" s="32">
        <f t="shared" si="1"/>
        <v>3</v>
      </c>
      <c r="H29" s="32">
        <f t="shared" si="1"/>
        <v>10</v>
      </c>
      <c r="I29" s="32">
        <f t="shared" si="1"/>
        <v>20</v>
      </c>
    </row>
    <row r="30" spans="1:9" s="29" customFormat="1" ht="42.75" customHeight="1">
      <c r="A30" s="23">
        <v>867</v>
      </c>
      <c r="B30" s="23" t="s">
        <v>52</v>
      </c>
      <c r="C30" s="8" t="s">
        <v>91</v>
      </c>
      <c r="D30" s="4">
        <f>D31</f>
        <v>0</v>
      </c>
      <c r="G30" s="32">
        <f t="shared" si="1"/>
        <v>3</v>
      </c>
      <c r="H30" s="32">
        <f t="shared" si="1"/>
        <v>10</v>
      </c>
      <c r="I30" s="32">
        <f t="shared" si="1"/>
        <v>20</v>
      </c>
    </row>
    <row r="31" spans="1:9" ht="98.25" customHeight="1">
      <c r="A31" s="21">
        <v>867</v>
      </c>
      <c r="B31" s="21" t="s">
        <v>53</v>
      </c>
      <c r="C31" s="5" t="s">
        <v>62</v>
      </c>
      <c r="D31" s="2"/>
      <c r="G31" s="34">
        <v>3</v>
      </c>
      <c r="H31" s="34">
        <v>10</v>
      </c>
      <c r="I31" s="34">
        <v>20</v>
      </c>
    </row>
    <row r="32" spans="1:9" s="29" customFormat="1" ht="25.5">
      <c r="A32" s="25" t="s">
        <v>4</v>
      </c>
      <c r="B32" s="23" t="s">
        <v>16</v>
      </c>
      <c r="C32" s="8" t="s">
        <v>17</v>
      </c>
      <c r="D32" s="4" t="e">
        <f>D33+#REF!</f>
        <v>#REF!</v>
      </c>
      <c r="G32" s="32">
        <f>G33+G37</f>
        <v>106</v>
      </c>
      <c r="H32" s="32">
        <f>H33+H37</f>
        <v>411</v>
      </c>
      <c r="I32" s="32">
        <f>I33+I37</f>
        <v>451</v>
      </c>
    </row>
    <row r="33" spans="1:9" s="29" customFormat="1" ht="46.5" customHeight="1">
      <c r="A33" s="23" t="s">
        <v>4</v>
      </c>
      <c r="B33" s="21" t="s">
        <v>92</v>
      </c>
      <c r="C33" s="19" t="s">
        <v>93</v>
      </c>
      <c r="D33" s="2">
        <v>15</v>
      </c>
      <c r="G33" s="32">
        <f>G34+G35+G36</f>
        <v>105</v>
      </c>
      <c r="H33" s="32">
        <f>H34+H35+H36</f>
        <v>351</v>
      </c>
      <c r="I33" s="32">
        <f>I34+I35+I36</f>
        <v>391</v>
      </c>
    </row>
    <row r="34" spans="1:9" s="29" customFormat="1" ht="72" customHeight="1">
      <c r="A34" s="23">
        <v>806</v>
      </c>
      <c r="B34" s="21" t="s">
        <v>94</v>
      </c>
      <c r="C34" s="38" t="s">
        <v>97</v>
      </c>
      <c r="D34" s="28">
        <v>4</v>
      </c>
      <c r="G34" s="34">
        <v>100</v>
      </c>
      <c r="H34" s="34">
        <v>120</v>
      </c>
      <c r="I34" s="34">
        <v>130</v>
      </c>
    </row>
    <row r="35" spans="1:9" s="29" customFormat="1" ht="72.75" customHeight="1">
      <c r="A35" s="25" t="s">
        <v>81</v>
      </c>
      <c r="B35" s="21" t="s">
        <v>94</v>
      </c>
      <c r="C35" s="39" t="s">
        <v>97</v>
      </c>
      <c r="D35" s="4" t="e">
        <f>#REF!</f>
        <v>#REF!</v>
      </c>
      <c r="G35" s="34">
        <v>1</v>
      </c>
      <c r="H35" s="34">
        <v>111</v>
      </c>
      <c r="I35" s="34">
        <v>121</v>
      </c>
    </row>
    <row r="36" spans="1:9" ht="76.5" customHeight="1">
      <c r="A36" s="25" t="s">
        <v>41</v>
      </c>
      <c r="B36" s="21" t="s">
        <v>94</v>
      </c>
      <c r="C36" s="39" t="s">
        <v>97</v>
      </c>
      <c r="D36" s="2">
        <v>133</v>
      </c>
      <c r="G36" s="34">
        <v>4</v>
      </c>
      <c r="H36" s="34">
        <v>120</v>
      </c>
      <c r="I36" s="34">
        <v>140</v>
      </c>
    </row>
    <row r="37" spans="1:9" s="29" customFormat="1" ht="72.75" customHeight="1">
      <c r="A37" s="25" t="s">
        <v>4</v>
      </c>
      <c r="B37" s="21" t="s">
        <v>95</v>
      </c>
      <c r="C37" s="5" t="s">
        <v>96</v>
      </c>
      <c r="D37" s="4">
        <f>D38</f>
        <v>0</v>
      </c>
      <c r="G37" s="32">
        <f>G38</f>
        <v>1</v>
      </c>
      <c r="H37" s="32">
        <v>60</v>
      </c>
      <c r="I37" s="32">
        <f>I38</f>
        <v>60</v>
      </c>
    </row>
    <row r="38" spans="1:9" ht="120.75" customHeight="1">
      <c r="A38" s="26" t="s">
        <v>18</v>
      </c>
      <c r="B38" s="21" t="s">
        <v>99</v>
      </c>
      <c r="C38" s="19" t="s">
        <v>98</v>
      </c>
      <c r="D38" s="2">
        <v>0</v>
      </c>
      <c r="G38" s="34">
        <v>1</v>
      </c>
      <c r="H38" s="34">
        <v>60</v>
      </c>
      <c r="I38" s="34">
        <v>60</v>
      </c>
    </row>
    <row r="39" spans="1:9" s="29" customFormat="1" ht="18" customHeight="1">
      <c r="A39" s="23" t="s">
        <v>4</v>
      </c>
      <c r="B39" s="23" t="s">
        <v>19</v>
      </c>
      <c r="C39" s="8" t="s">
        <v>20</v>
      </c>
      <c r="D39" s="4" t="e">
        <f>D40</f>
        <v>#REF!</v>
      </c>
      <c r="G39" s="15">
        <f>G40</f>
        <v>43978.6</v>
      </c>
      <c r="H39" s="15">
        <f>H40</f>
        <v>40552.2</v>
      </c>
      <c r="I39" s="15">
        <f>I40</f>
        <v>36087.899999999994</v>
      </c>
    </row>
    <row r="40" spans="1:9" s="29" customFormat="1" ht="40.5" customHeight="1">
      <c r="A40" s="23" t="s">
        <v>4</v>
      </c>
      <c r="B40" s="23" t="s">
        <v>21</v>
      </c>
      <c r="C40" s="20" t="s">
        <v>22</v>
      </c>
      <c r="D40" s="4" t="e">
        <f>SUM(D41,#REF!)</f>
        <v>#REF!</v>
      </c>
      <c r="E40" s="4" t="e">
        <f>SUM(E41,#REF!)</f>
        <v>#REF!</v>
      </c>
      <c r="F40" s="4" t="e">
        <f>SUM(F41,#REF!)</f>
        <v>#REF!</v>
      </c>
      <c r="G40" s="32">
        <f>G41+G46</f>
        <v>43978.6</v>
      </c>
      <c r="H40" s="32">
        <f>H41+H46</f>
        <v>40552.2</v>
      </c>
      <c r="I40" s="32">
        <f>I41+I46</f>
        <v>36087.899999999994</v>
      </c>
    </row>
    <row r="41" spans="1:9" s="29" customFormat="1" ht="33" customHeight="1">
      <c r="A41" s="25" t="s">
        <v>4</v>
      </c>
      <c r="B41" s="23" t="s">
        <v>68</v>
      </c>
      <c r="C41" s="5" t="s">
        <v>64</v>
      </c>
      <c r="D41" s="4">
        <f>D42</f>
        <v>23178</v>
      </c>
      <c r="G41" s="32">
        <f>G42+G44</f>
        <v>24858.2</v>
      </c>
      <c r="H41" s="32">
        <f aca="true" t="shared" si="2" ref="G41:I42">H42</f>
        <v>20428.3</v>
      </c>
      <c r="I41" s="32">
        <f t="shared" si="2"/>
        <v>15142.8</v>
      </c>
    </row>
    <row r="42" spans="1:9" s="29" customFormat="1" ht="25.5">
      <c r="A42" s="25" t="s">
        <v>4</v>
      </c>
      <c r="B42" s="23" t="s">
        <v>69</v>
      </c>
      <c r="C42" s="8" t="s">
        <v>37</v>
      </c>
      <c r="D42" s="4">
        <f>D43</f>
        <v>23178</v>
      </c>
      <c r="G42" s="32">
        <f t="shared" si="2"/>
        <v>24228.8</v>
      </c>
      <c r="H42" s="32">
        <v>20428.3</v>
      </c>
      <c r="I42" s="32">
        <f t="shared" si="2"/>
        <v>15142.8</v>
      </c>
    </row>
    <row r="43" spans="1:9" ht="59.25" customHeight="1">
      <c r="A43" s="26" t="s">
        <v>18</v>
      </c>
      <c r="B43" s="21" t="s">
        <v>70</v>
      </c>
      <c r="C43" s="5" t="s">
        <v>60</v>
      </c>
      <c r="D43" s="2">
        <v>23178</v>
      </c>
      <c r="G43" s="34">
        <v>24228.8</v>
      </c>
      <c r="H43" s="34">
        <v>20428.3</v>
      </c>
      <c r="I43" s="34">
        <v>15142.8</v>
      </c>
    </row>
    <row r="44" spans="1:9" ht="24.75" customHeight="1">
      <c r="A44" s="26" t="s">
        <v>18</v>
      </c>
      <c r="B44" s="23" t="s">
        <v>100</v>
      </c>
      <c r="C44" s="8" t="s">
        <v>102</v>
      </c>
      <c r="D44" s="2"/>
      <c r="G44" s="32">
        <v>629.4</v>
      </c>
      <c r="H44" s="32">
        <v>0</v>
      </c>
      <c r="I44" s="32">
        <v>0</v>
      </c>
    </row>
    <row r="45" spans="1:9" ht="39.75" customHeight="1">
      <c r="A45" s="26" t="s">
        <v>18</v>
      </c>
      <c r="B45" s="21" t="s">
        <v>101</v>
      </c>
      <c r="C45" s="5" t="s">
        <v>103</v>
      </c>
      <c r="D45" s="2"/>
      <c r="G45" s="34">
        <v>629.4</v>
      </c>
      <c r="H45" s="34">
        <v>0</v>
      </c>
      <c r="I45" s="34">
        <v>0</v>
      </c>
    </row>
    <row r="46" spans="1:9" s="29" customFormat="1" ht="34.5" customHeight="1">
      <c r="A46" s="25" t="s">
        <v>4</v>
      </c>
      <c r="B46" s="24" t="s">
        <v>71</v>
      </c>
      <c r="C46" s="16" t="s">
        <v>63</v>
      </c>
      <c r="D46" s="9"/>
      <c r="G46" s="35">
        <f>G47+G52</f>
        <v>19120.399999999998</v>
      </c>
      <c r="H46" s="35">
        <f>H47+H52</f>
        <v>20123.9</v>
      </c>
      <c r="I46" s="35">
        <f>I47+I52</f>
        <v>20945.1</v>
      </c>
    </row>
    <row r="47" spans="1:9" s="29" customFormat="1" ht="44.25" customHeight="1">
      <c r="A47" s="25" t="s">
        <v>18</v>
      </c>
      <c r="B47" s="24" t="s">
        <v>72</v>
      </c>
      <c r="C47" s="16" t="s">
        <v>27</v>
      </c>
      <c r="D47" s="9"/>
      <c r="G47" s="32">
        <f>G48</f>
        <v>18627.1</v>
      </c>
      <c r="H47" s="32">
        <f>H48</f>
        <v>19355.5</v>
      </c>
      <c r="I47" s="32">
        <f>I48</f>
        <v>20145.3</v>
      </c>
    </row>
    <row r="48" spans="1:9" s="29" customFormat="1" ht="72.75" customHeight="1">
      <c r="A48" s="23">
        <v>897</v>
      </c>
      <c r="B48" s="23" t="s">
        <v>73</v>
      </c>
      <c r="C48" s="8" t="s">
        <v>59</v>
      </c>
      <c r="D48" s="4">
        <f>SUM(D49,D50,D51)</f>
        <v>2400</v>
      </c>
      <c r="G48" s="32">
        <f>G49+G50+G51</f>
        <v>18627.1</v>
      </c>
      <c r="H48" s="32">
        <f>H49+H50+H51</f>
        <v>19355.5</v>
      </c>
      <c r="I48" s="32">
        <f>I49+I50+I51</f>
        <v>20145.3</v>
      </c>
    </row>
    <row r="49" spans="1:9" ht="82.5" customHeight="1">
      <c r="A49" s="21">
        <v>897</v>
      </c>
      <c r="B49" s="21" t="s">
        <v>74</v>
      </c>
      <c r="C49" s="5" t="s">
        <v>28</v>
      </c>
      <c r="D49" s="2">
        <v>1442.3</v>
      </c>
      <c r="G49" s="34">
        <v>867</v>
      </c>
      <c r="H49" s="34">
        <v>900.8</v>
      </c>
      <c r="I49" s="34">
        <v>937.7</v>
      </c>
    </row>
    <row r="50" spans="1:9" ht="111" customHeight="1">
      <c r="A50" s="21" t="s">
        <v>18</v>
      </c>
      <c r="B50" s="21" t="s">
        <v>75</v>
      </c>
      <c r="C50" s="5" t="s">
        <v>29</v>
      </c>
      <c r="D50" s="2">
        <v>5.3</v>
      </c>
      <c r="G50" s="34">
        <v>7.5</v>
      </c>
      <c r="H50" s="34">
        <v>7.8</v>
      </c>
      <c r="I50" s="34">
        <v>8.1</v>
      </c>
    </row>
    <row r="51" spans="1:9" ht="83.25" customHeight="1">
      <c r="A51" s="21">
        <v>897</v>
      </c>
      <c r="B51" s="21" t="s">
        <v>76</v>
      </c>
      <c r="C51" s="5" t="s">
        <v>32</v>
      </c>
      <c r="D51" s="17">
        <v>952.4</v>
      </c>
      <c r="E51" s="30"/>
      <c r="F51" s="30"/>
      <c r="G51" s="34">
        <v>17752.6</v>
      </c>
      <c r="H51" s="34">
        <v>18446.9</v>
      </c>
      <c r="I51" s="34">
        <v>19199.5</v>
      </c>
    </row>
    <row r="52" spans="1:9" s="29" customFormat="1" ht="65.25" customHeight="1">
      <c r="A52" s="23" t="s">
        <v>4</v>
      </c>
      <c r="B52" s="23" t="s">
        <v>77</v>
      </c>
      <c r="C52" s="8" t="s">
        <v>65</v>
      </c>
      <c r="D52" s="18">
        <f>D53</f>
        <v>1090.3</v>
      </c>
      <c r="E52" s="31"/>
      <c r="F52" s="31"/>
      <c r="G52" s="35">
        <f>G53</f>
        <v>493.3</v>
      </c>
      <c r="H52" s="35">
        <f>H53</f>
        <v>768.4</v>
      </c>
      <c r="I52" s="35">
        <f>I53</f>
        <v>799.8</v>
      </c>
    </row>
    <row r="53" spans="1:9" s="29" customFormat="1" ht="83.25" customHeight="1">
      <c r="A53" s="23">
        <v>897</v>
      </c>
      <c r="B53" s="23" t="s">
        <v>78</v>
      </c>
      <c r="C53" s="10" t="s">
        <v>66</v>
      </c>
      <c r="D53" s="18">
        <f>D54+D55</f>
        <v>1090.3</v>
      </c>
      <c r="E53" s="31"/>
      <c r="F53" s="31"/>
      <c r="G53" s="35">
        <f>G54+G55</f>
        <v>493.3</v>
      </c>
      <c r="H53" s="35">
        <f>H54+H55</f>
        <v>768.4</v>
      </c>
      <c r="I53" s="35">
        <f>I54+I55</f>
        <v>799.8</v>
      </c>
    </row>
    <row r="54" spans="1:9" ht="59.25" customHeight="1">
      <c r="A54" s="21">
        <v>897</v>
      </c>
      <c r="B54" s="21" t="s">
        <v>79</v>
      </c>
      <c r="C54" s="5" t="s">
        <v>30</v>
      </c>
      <c r="D54" s="17">
        <v>728</v>
      </c>
      <c r="E54" s="30"/>
      <c r="F54" s="30"/>
      <c r="G54" s="34">
        <v>309.1</v>
      </c>
      <c r="H54" s="34">
        <v>481.5</v>
      </c>
      <c r="I54" s="34">
        <v>501.2</v>
      </c>
    </row>
    <row r="55" spans="1:9" ht="63.75" customHeight="1">
      <c r="A55" s="21" t="s">
        <v>18</v>
      </c>
      <c r="B55" s="21" t="s">
        <v>80</v>
      </c>
      <c r="C55" s="5" t="s">
        <v>31</v>
      </c>
      <c r="D55" s="17">
        <v>362.3</v>
      </c>
      <c r="E55" s="30"/>
      <c r="F55" s="30"/>
      <c r="G55" s="34">
        <v>184.2</v>
      </c>
      <c r="H55" s="34">
        <v>286.9</v>
      </c>
      <c r="I55" s="34">
        <v>298.6</v>
      </c>
    </row>
    <row r="56" spans="1:9" s="29" customFormat="1" ht="15.75" customHeight="1">
      <c r="A56" s="23"/>
      <c r="B56" s="23"/>
      <c r="C56" s="8" t="s">
        <v>23</v>
      </c>
      <c r="D56" s="4" t="e">
        <f>SUM(D11,D39)</f>
        <v>#REF!</v>
      </c>
      <c r="G56" s="15">
        <f>G11+G39</f>
        <v>49331.7</v>
      </c>
      <c r="H56" s="15">
        <f>H11+H39</f>
        <v>57617.799999999996</v>
      </c>
      <c r="I56" s="15">
        <f>I11+I39</f>
        <v>54813.49999999999</v>
      </c>
    </row>
  </sheetData>
  <sheetProtection/>
  <mergeCells count="7">
    <mergeCell ref="A9:D9"/>
    <mergeCell ref="A2:I2"/>
    <mergeCell ref="A3:I3"/>
    <mergeCell ref="A4:I4"/>
    <mergeCell ref="A7:I7"/>
    <mergeCell ref="A8:I8"/>
    <mergeCell ref="A6:I6"/>
  </mergeCells>
  <printOptions/>
  <pageMargins left="0.7" right="0.7" top="0.75" bottom="0.75" header="0.3" footer="0.3"/>
  <pageSetup horizontalDpi="600" verticalDpi="600" orientation="portrait" paperSize="9" scale="70" r:id="rId1"/>
  <rowBreaks count="2" manualBreakCount="2">
    <brk id="26" max="8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2020-12-26T11:54:50Z</cp:lastPrinted>
  <dcterms:created xsi:type="dcterms:W3CDTF">2009-01-11T12:09:09Z</dcterms:created>
  <dcterms:modified xsi:type="dcterms:W3CDTF">2020-12-28T09:00:13Z</dcterms:modified>
  <cp:category/>
  <cp:version/>
  <cp:contentType/>
  <cp:contentStatus/>
</cp:coreProperties>
</file>