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05" windowWidth="11460" windowHeight="39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Лист2!$A$1:$T$97</definedName>
  </definedNames>
  <calcPr calcId="145621"/>
</workbook>
</file>

<file path=xl/calcChain.xml><?xml version="1.0" encoding="utf-8"?>
<calcChain xmlns="http://schemas.openxmlformats.org/spreadsheetml/2006/main">
  <c r="K87" i="2" l="1"/>
  <c r="K91" i="2" l="1"/>
  <c r="I87" i="2"/>
  <c r="I69" i="2"/>
  <c r="I91" i="2" s="1"/>
  <c r="K69" i="2"/>
  <c r="K39" i="2"/>
  <c r="I39" i="2"/>
  <c r="K26" i="2"/>
  <c r="I26" i="2"/>
  <c r="M91" i="2" l="1"/>
  <c r="N91" i="2"/>
  <c r="O91" i="2"/>
  <c r="P91" i="2"/>
  <c r="Q91" i="2"/>
  <c r="R91" i="2"/>
  <c r="S91" i="2"/>
  <c r="T91" i="2"/>
  <c r="U91" i="2"/>
</calcChain>
</file>

<file path=xl/sharedStrings.xml><?xml version="1.0" encoding="utf-8"?>
<sst xmlns="http://schemas.openxmlformats.org/spreadsheetml/2006/main" count="272" uniqueCount="220">
  <si>
    <t>Заказчик</t>
  </si>
  <si>
    <t>Наименование работ</t>
  </si>
  <si>
    <t>Адрес проведения работ</t>
  </si>
  <si>
    <t>Лимит финансирования, руб.</t>
  </si>
  <si>
    <t>Лимит финансирования</t>
  </si>
  <si>
    <t>Вневедомственная территория МО</t>
  </si>
  <si>
    <t>Время и периодичн. проведения</t>
  </si>
  <si>
    <t>В течении года</t>
  </si>
  <si>
    <t>В течение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</si>
  <si>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</si>
  <si>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</si>
  <si>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</si>
  <si>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</si>
  <si>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</si>
  <si>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</si>
  <si>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</si>
  <si>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</si>
  <si>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</si>
  <si>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8.1. Выполнение оформления к праздничным мероприятиям</t>
  </si>
  <si>
    <t>Шлиссельбургский д.219, д.44</t>
  </si>
  <si>
    <t>2.1. Очистка от мусора (услуги по очистке территории, приобретение инвентаря: мешки, грабли, лопаты, перчатки, контейнеры )</t>
  </si>
  <si>
    <t>Согласно адресной программе, утвержденной администрацией Колпинского района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</si>
  <si>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</si>
  <si>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</si>
  <si>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Осуществление благоустройства территории МО п. Усть-Ижора</t>
  </si>
  <si>
    <t>Вневедомственные территории МО, не вошедшие в адресные программы исполнительных        органов государственной власти</t>
  </si>
  <si>
    <t>3.1. Формирование клумб, посадка цветов</t>
  </si>
  <si>
    <t>май-октябрь</t>
  </si>
  <si>
    <t>в течении года</t>
  </si>
  <si>
    <t>4.1 Валка аварийных деревьев,кустарников</t>
  </si>
  <si>
    <t xml:space="preserve">В течение года                                         </t>
  </si>
  <si>
    <t>1.Ликвидация несанкционированных свалок бытовых отходов и мусора, в т.ч</t>
  </si>
  <si>
    <t>2. Уборка территорий, водных акваторий, тупиков и проездов, в т.ч.</t>
  </si>
  <si>
    <t xml:space="preserve">3. Озеленение территории  муниципального образования </t>
  </si>
  <si>
    <t>Санитарная очистка  территории муниципального образования</t>
  </si>
  <si>
    <t>6. Текущий ремонт придомовых территорий и территорий дворов,включая проезды и  въезды, пешеходные дорожки</t>
  </si>
  <si>
    <t xml:space="preserve">7. Создание зон отдыха, в том числе обустройство, содержание и уборку территорий детских площадок
</t>
  </si>
  <si>
    <t xml:space="preserve"> Лимит финансирования </t>
  </si>
  <si>
    <t xml:space="preserve"> 5. Организация и осуществление уборки и санитарной очистки территории муниципального образования</t>
  </si>
  <si>
    <t xml:space="preserve">Бюджет МО п.Усть-Ижора  на 2017 год </t>
  </si>
  <si>
    <t xml:space="preserve">3.2.  Уход за зелеными насаждениями </t>
  </si>
  <si>
    <t>февраль- июнь</t>
  </si>
  <si>
    <t xml:space="preserve">1.1 Ликвидация несанкционированных свалок:                                                                                                              </t>
  </si>
  <si>
    <t>май-сентябрь</t>
  </si>
  <si>
    <t>май-октябрь(5 раз)</t>
  </si>
  <si>
    <t>6.1 Пешеходная дорожка</t>
  </si>
  <si>
    <t>6.2 Пешеходная дорожка</t>
  </si>
  <si>
    <t xml:space="preserve">6.3.Текущий ремонт  проездов </t>
  </si>
  <si>
    <t>6.5 Текущий ремонт проездов</t>
  </si>
  <si>
    <t>по заявлению жителй</t>
  </si>
  <si>
    <t xml:space="preserve">3.4 Текущий ремонт  газона </t>
  </si>
  <si>
    <t xml:space="preserve">4. Компенсационное озеленение ,проводимое санитарных  рубок ( в том числе удаление аварийных больных деревьев и кустарников)  </t>
  </si>
  <si>
    <t>3.3 Устройство клуб,пасадка цветов</t>
  </si>
  <si>
    <t>апрель -июнь</t>
  </si>
  <si>
    <t>Проезд №43 подъезды к домам д.21- д.51 согласно адресного перечня</t>
  </si>
  <si>
    <t>апрель; декабрь</t>
  </si>
  <si>
    <t>июнь-июль</t>
  </si>
  <si>
    <t>Скамейки -4 шт.,урны -4 шт., и МАФ</t>
  </si>
  <si>
    <t>Задачи программы</t>
  </si>
  <si>
    <t xml:space="preserve">Ликвидация несанкционированных свалок отходов и мусора; уборка территорий, водных акваторий,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текущий ремонт придомовых территорий и территорий дворов,включая проезды и  въезды, пешеходные дорожки; создание зон отдыха, в том числе обустройство, содержание и уборку территорий детских площадок                           </t>
  </si>
  <si>
    <t>Жители МО п.Усть-Ижора</t>
  </si>
  <si>
    <t>Аудитория</t>
  </si>
  <si>
    <t>Проезд от ул. Пушкинская к д.19/2  ( длина 2 п.м.   ширина 3 п.м.) и к д .62/2( ширина 3 п.м.  Длина 10 п.м.)</t>
  </si>
  <si>
    <t>Согласно адресной программе, утвержденной местной администрацией пю Усть-Ижора</t>
  </si>
  <si>
    <t>январь-декабрь</t>
  </si>
  <si>
    <t>напротив дома 71 по Шлиссельбургскому  шоссе</t>
  </si>
  <si>
    <r>
      <t>Закон Санкт-Петербурга «Об организации местного самоуправления в                             Санкт-Петербурге» от 23.09.2009 г. № 420-79,  Закон Санкт-Петербурга</t>
    </r>
    <r>
      <rPr>
        <sz val="11"/>
        <rFont val="Times New Roman"/>
        <family val="1"/>
        <charset val="204"/>
      </rPr>
      <t xml:space="preserve"> «О бюджете Санкт-Петербурга на 2017 год и    плановый период 2018 и 2019 годов</t>
    </r>
    <r>
      <rPr>
        <sz val="11"/>
        <color indexed="8"/>
        <rFont val="Times New Roman"/>
        <family val="1"/>
        <charset val="204"/>
      </rPr>
      <t>», Устав МО п.Усть-Ижора, Бюджетный Кодекс Российской Федерации</t>
    </r>
  </si>
  <si>
    <t>№</t>
  </si>
  <si>
    <t>1350 м²</t>
  </si>
  <si>
    <t>1893,2 м²</t>
  </si>
  <si>
    <t xml:space="preserve"> 4000 шт.80 м²</t>
  </si>
  <si>
    <t xml:space="preserve">6 000 шт.х2           80 м²   </t>
  </si>
  <si>
    <t>91758 м²</t>
  </si>
  <si>
    <t>1000 м²</t>
  </si>
  <si>
    <t>212 м²</t>
  </si>
  <si>
    <t>94,5 м²</t>
  </si>
  <si>
    <t>36 м²</t>
  </si>
  <si>
    <t>10 м²(1 ед.)</t>
  </si>
  <si>
    <t>288 м²</t>
  </si>
  <si>
    <t>1200 м²</t>
  </si>
  <si>
    <t>от Перозаводского шоссе ( ул. Центральная) до ул Социалистическая   (длинна 160 п.м ширина 0,50 п.м)</t>
  </si>
  <si>
    <t>Проезд №11  212м²( длина 53 м.п, ширина 4,0 п.м.)</t>
  </si>
  <si>
    <t>Проезд ул.Социалистическая д.109 94,5м² ( длина 35,0 п.м ширина 2,7 п.м)</t>
  </si>
  <si>
    <t>Подъезд  со стороны  Пушкинской ул. к д.2Б по ул. Новой 253,5м² (длина 62,5п.м. +22,0 п.м. ширина 3,0 п.м)</t>
  </si>
  <si>
    <t xml:space="preserve">     Итого по программе на 2017 г.     </t>
  </si>
  <si>
    <t>10035м2</t>
  </si>
  <si>
    <t>Проезд №43 четная  698,7 м²( 465,8 м.п.х1,5 м.п) и нечетная сторона  844,5м² (482,6 м.п. х1,75 м.п.)ул. Комсомола  д.6  350м²( длина 50 м.п ширина 7 м.п.)</t>
  </si>
  <si>
    <t xml:space="preserve"> Вдоль ул.Социалистическая от Славянской дороги  до 18 проезда 1000м² (  длина 1250 п.м. ширина 0,8 м.п.) мощение</t>
  </si>
  <si>
    <t>334 м²</t>
  </si>
  <si>
    <t>7.1. Установка  малой архитектурной формы</t>
  </si>
  <si>
    <t>7.3. Обустройство зоны отдыха по адресу :угол ул.Станционной и ул. Чкалова</t>
  </si>
  <si>
    <t>7.4. Создание зоны отдыха по ул.Бугры</t>
  </si>
  <si>
    <t xml:space="preserve">7.5. Создание зоны отдыха </t>
  </si>
  <si>
    <t xml:space="preserve">7.6. Уборка территорий детских площадок </t>
  </si>
  <si>
    <t>7.2. Устройства  покрытия из резиновой крошки на спортивной площадке</t>
  </si>
  <si>
    <t>53 п.м</t>
  </si>
  <si>
    <t>4278 м2</t>
  </si>
  <si>
    <t>вдоль Петрозаводского шоссе от Славянской дороги до Социалистической улице</t>
  </si>
  <si>
    <t>от Малой улицы до Петрозаводского шоссе</t>
  </si>
  <si>
    <t>7.7 Разработка  и согласование проекта благоустройства земельного участка</t>
  </si>
  <si>
    <t>7.8 Разработка и согласования  проекта благоустройства территории в границах красных линий</t>
  </si>
  <si>
    <t>7.9 Разработка  и согласования проекта благоустройства территории в границах красных линий</t>
  </si>
  <si>
    <t>240 м2</t>
  </si>
  <si>
    <t>7000 м2</t>
  </si>
  <si>
    <t xml:space="preserve">1800 м2 </t>
  </si>
  <si>
    <t>напрротив ул.Центральная п. Металлострой от автобусной остановки до ул. Социалистическая</t>
  </si>
  <si>
    <t>6.4 Текущий ремонт проездов</t>
  </si>
  <si>
    <t xml:space="preserve"> ул.Новая д. 22-24  288 м² (длина 24,0 п.м. ширина 12,0.м.  )                                                                   </t>
  </si>
  <si>
    <t>69 м²</t>
  </si>
  <si>
    <t>2.2. Санитарная очистка  территории муниципального образования</t>
  </si>
  <si>
    <t xml:space="preserve"> от Перозаводского шоссе ( ул. Центральная) Шлиссельбургского шоссе д. 77   516 м2 (длина 148.0 пм. + 196.0 п.м. ширина 1,5 п.м)</t>
  </si>
  <si>
    <t>май-июнь</t>
  </si>
  <si>
    <t>апрель-июль</t>
  </si>
  <si>
    <t>Благоустройство территории у Стелы Невской битвы (мощение)</t>
  </si>
  <si>
    <t>март-июль</t>
  </si>
  <si>
    <t>март-август</t>
  </si>
  <si>
    <t>июньоктябрь</t>
  </si>
  <si>
    <t>1185,0 м²</t>
  </si>
  <si>
    <t>7.3.1.Обустройство зоны отдыха по адресу :угол ул.Станционной и ул. Чкалова</t>
  </si>
  <si>
    <t>100 п.м</t>
  </si>
  <si>
    <t>июнь- август</t>
  </si>
  <si>
    <t>Установка поребрика на зоне отдуха со сторны ул. Станционная</t>
  </si>
  <si>
    <t>36,3 м²</t>
  </si>
  <si>
    <t>Территория, ограниченная ул.Некрасова, ул.Садовый пер.,Петрозаводского шоссе. Благоустройство территории</t>
  </si>
  <si>
    <t>май-август</t>
  </si>
  <si>
    <t xml:space="preserve"> ул.Новая д.24 к детской площадке мощение 14,03м²( длина 7,16 м.п. ширина 1,96 м.п.) ул. Социалистическая д.51-51А к детской площадки  54,8 м2 ( мощение  длина 35,16 п.м. ширина 1,56п.м.)</t>
  </si>
  <si>
    <t>516 м²</t>
  </si>
  <si>
    <t>Подъезд  от ул. Новой до  Петрозаводского шоссе ( проезжая часть 237 п.м. Х 4 п.м; обочина (0,5 + 0,5) Х 237 м.п.)</t>
  </si>
  <si>
    <t>Социалистическая ул. д. 25 - 8 п.м,Шлиссельбургского шоссе д 48-219 45п.м</t>
  </si>
  <si>
    <t>253,5 м²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</si>
  <si>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 Александро Невского</t>
  </si>
  <si>
    <t>1900м2</t>
  </si>
  <si>
    <t>от ул..Верхняя Ижорскаяд.7 до ул. Социалистическая д.157</t>
  </si>
  <si>
    <t>1185,0 м2</t>
  </si>
  <si>
    <t>132 м2</t>
  </si>
  <si>
    <t>июль-сентябрь</t>
  </si>
  <si>
    <t>сентябрь- октябрь</t>
  </si>
  <si>
    <t>июль-август</t>
  </si>
  <si>
    <t>территория, ограниченная  от ул.Школьная вдоль Славянской дороги до  ул.Станционная - 4200 ,0 м2; от Сланвянской дороги  вдоль Малой ул. до  ул. Луговой -2300,0 м2</t>
  </si>
  <si>
    <t>6500,0 м2</t>
  </si>
  <si>
    <t>2,3 Уборка   территории муниципального образования</t>
  </si>
  <si>
    <t>1740 м2</t>
  </si>
  <si>
    <t xml:space="preserve"> Разработка технического задания на текущий  ремонт подъезда к домам  территории №42 (длина 435 п.м. ширина 4,0 п.м. обочина 0,5 п.м. +0,5 п.м. Х435 ) планировка канов с обустройством кювета</t>
  </si>
  <si>
    <t>март-сентябрь</t>
  </si>
  <si>
    <t>6255м2</t>
  </si>
  <si>
    <t>сентябрь-декабрь</t>
  </si>
  <si>
    <t>7.12. Обустройство зоны отдыха</t>
  </si>
  <si>
    <t>июль-сентябоь</t>
  </si>
  <si>
    <t>435м2</t>
  </si>
  <si>
    <t>ул. Комсомола д.6(замена покрытия)</t>
  </si>
  <si>
    <t>февраль -май</t>
  </si>
  <si>
    <t>Фактическое исполнение</t>
  </si>
  <si>
    <t>Объем факт</t>
  </si>
  <si>
    <r>
      <rPr>
        <b/>
        <sz val="10"/>
        <color indexed="8"/>
        <rFont val="Times New Roman"/>
        <family val="1"/>
        <charset val="204"/>
      </rPr>
      <t>Объем план</t>
    </r>
    <r>
      <rPr>
        <b/>
        <sz val="11"/>
        <color indexed="8"/>
        <rFont val="Times New Roman"/>
        <family val="1"/>
        <charset val="204"/>
      </rPr>
      <t xml:space="preserve"> </t>
    </r>
  </si>
  <si>
    <t>200,00 м3</t>
  </si>
  <si>
    <t>ул. Новая д.22-24   - 100м², ул.Социалистическая д.51-51А 300м², ул.Комсомола д.6.-  600м² , ул .Максима Горького д.21-100м²,  ул.Луговая  50м² , ул.Чкалова угол со Станционной 200м²</t>
  </si>
  <si>
    <t>ООО "Строительный дом "Петрович" Счет ЛЭ00049189 от 27.03.2017, ООО "ВК"акт №42 от 18.05.2017г.</t>
  </si>
  <si>
    <t>МК 06-2017К МА от 14.04.2017 ООО"ПСБ ИНТЕХ"</t>
  </si>
  <si>
    <t>Снос -23 шт,омолаживание -4 шт, сани.прочистка -33 шт.</t>
  </si>
  <si>
    <t>МК 02-2017К МА от 20.03.2017 ИП Раскатова Анастасия Викторовна</t>
  </si>
  <si>
    <t>МК №0172300009716000027-0134465-01 от 30.12.2016 ООО "КОНСТРУКТОР"</t>
  </si>
  <si>
    <t>МК 0172300009717000014-0134465-01 от 05.06.2017 ООО "Дива Румина"</t>
  </si>
  <si>
    <t>ООО "РуссЛайн" МК № 09-2016К-МА от 02.12.2016 г.; ООО "РуссЛайн" МК №05-2017К-МА от 14.04.2017; ИП  Попова А.Е. МК № 0172300009717000040-0134465-01 от 20.11.2017</t>
  </si>
  <si>
    <t>ООО "Нерутавтострой"МК № 13-2017К МА от 14.07.2017</t>
  </si>
  <si>
    <t>МК № 0172300009717000011-0134465-01 от 25.042017 ООО "АРТПАНТЕОН"</t>
  </si>
  <si>
    <t xml:space="preserve">Ф.Л. Лапин Дмитрий Юрьевич МК 07-2017 МА от 01.01.2017 </t>
  </si>
  <si>
    <t xml:space="preserve">ООО "ПК Спецстрой" МК 15-2017К МА от 19.07.2017 </t>
  </si>
  <si>
    <t>ООО "СтройСервис" МК 0172300009717000016-0134465-01 от 19.05.2017</t>
  </si>
  <si>
    <t>8 шт. и МАФ</t>
  </si>
  <si>
    <t>8 шт.и МАФ</t>
  </si>
  <si>
    <t>ООО "РуссЛайн" МК 08-2017К МА от 15.07.2017</t>
  </si>
  <si>
    <t xml:space="preserve">ООО "ПК Спецстрой" МК 14-2017К МА от 19.07.2017 </t>
  </si>
  <si>
    <t>Верхняя Ижорская улица участок 1(северо-восточнее пересечения с Петрозаводским шоссе)</t>
  </si>
  <si>
    <t>ООО "СК"БАС" МК № 0172300009717000021-0134465 от 05.06.2017</t>
  </si>
  <si>
    <t>ООО "ПК СПЕЦСТРОЙ" МК 07-2017К МА  от 11.05.2017</t>
  </si>
  <si>
    <t>6.6Текущий ремонт проездов</t>
  </si>
  <si>
    <t>6.7.Текущий ремонт проезда</t>
  </si>
  <si>
    <r>
      <t xml:space="preserve"> </t>
    </r>
    <r>
      <rPr>
        <sz val="10"/>
        <rFont val="Times New Roman"/>
        <family val="1"/>
        <charset val="204"/>
      </rPr>
      <t>ООО "ГорСтройДеталь" МК 0172300009717000019-0134465-01 от 05.06.2017</t>
    </r>
  </si>
  <si>
    <t>ООО "АРТЕЛЬ СПБ" МК № 017230000971700030-0134465-01 от 31.07.2017</t>
  </si>
  <si>
    <t>ООО "ПК СПЕЦСТРОЙ" МК 18-2017К МА  от 28.07.2017</t>
  </si>
  <si>
    <t xml:space="preserve">ООО "ТехСтрой-НМ" МК 26-2017 МА от 07.08.2017 </t>
  </si>
  <si>
    <t>ООО "ПК СПЕЦСТРОЙ" МК № 0172300009717000018-0134465-01 от 07.06.2017</t>
  </si>
  <si>
    <t>ООО "БЛАГОУСТРОЙ ХХI" МК17-2017К МА от 27.07.2017</t>
  </si>
  <si>
    <t>Рейка невелирная,невелир оптичечский,штатив</t>
  </si>
  <si>
    <t>7.3.2.Оборудование измерительное</t>
  </si>
  <si>
    <t>3 шт.</t>
  </si>
  <si>
    <t>ООО "ТДСЗ" Счет ТДИ-2928790 от 29.06.2017</t>
  </si>
  <si>
    <t xml:space="preserve">7.10 Разработка и  согласование проекта благоустройства территории </t>
  </si>
  <si>
    <t>7.11 Работы по согласованию разработанного проекта благоустройства территории</t>
  </si>
  <si>
    <t>вдоль Петрозаводского шоссе между ул.Некрасова и Садовым переулком</t>
  </si>
  <si>
    <t>2300 м2</t>
  </si>
  <si>
    <t>ООО "Служба Согласований " МК 01-К 2017 от 21.04.2017</t>
  </si>
  <si>
    <t>1800 м2</t>
  </si>
  <si>
    <t xml:space="preserve">7000 м2 </t>
  </si>
  <si>
    <t xml:space="preserve">ОТЧЕТ ПО ВЕДОМСТВЕННОЙ  ЦЕЛЕВОЙ ПРОГРАММЕ ПО БЛАГОУСТРОЙСТВУ ТЕРРИТОРИИ  ВНУТРИГОРОДСКОГО МУНИЦИПАЛЬНОГО ОБРАЗОВАНИЯ САНКТ-ПЕТЕРБУРГА ПОСЕЛКА УСТЬ-ИЖОРА ЗА  2017 ГОД </t>
  </si>
  <si>
    <t xml:space="preserve">6.8. Выполнение топографической съемке по благоустройству тер.МО п.Усть-Ижора для разработки тех.задания на текущий ремонт </t>
  </si>
  <si>
    <t>№ контрактов</t>
  </si>
  <si>
    <t>ООО "ВК" МК №03-2017К МА от 30.03.17 ;  ООО" Мое Поместье" №16-2017МА от  26.07.2017</t>
  </si>
  <si>
    <t>ООО "Вконтенере" акт 31.10.2017</t>
  </si>
  <si>
    <t xml:space="preserve">7.14 Разработка  и согласования проекта благоустройства территории </t>
  </si>
  <si>
    <t>7.13Ремонт пешеходной лорожки</t>
  </si>
  <si>
    <t>69 м2</t>
  </si>
  <si>
    <t>май -июнь</t>
  </si>
  <si>
    <t>сентябрь</t>
  </si>
  <si>
    <t>6.9  Ремонт оголовка трубы</t>
  </si>
  <si>
    <t>6.10. Ремонт и окраска газонного  ограждения</t>
  </si>
  <si>
    <t>6.11. Текущий ремонт проездов</t>
  </si>
  <si>
    <t>6.12 Пешеходная дорожка</t>
  </si>
  <si>
    <t>ул.Речная между д.17 и д.19 ,ул.Социалистическая д.75</t>
  </si>
  <si>
    <t>сентябрь-август</t>
  </si>
  <si>
    <t>ул. Новая д.22-24  - 1418 м² ,  ул .Максима Горького -960м² , ул.Чкалова угол со Станционной -1900м²</t>
  </si>
  <si>
    <t>6.14. Текущий ремонт проездов</t>
  </si>
  <si>
    <t xml:space="preserve">6.13 Экспертиза </t>
  </si>
  <si>
    <t>Экспертиза проездов</t>
  </si>
  <si>
    <t>930 м2</t>
  </si>
  <si>
    <t>июль-октябрь</t>
  </si>
  <si>
    <t>ООО "Эксперт"№ 23-2017МА от 27.07.2017</t>
  </si>
  <si>
    <t>1900 м2</t>
  </si>
  <si>
    <t>128,4 м3</t>
  </si>
  <si>
    <t>1100м2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</si>
</sst>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&quot;р.&quot;"/>
    <numFmt numFmtId="166" formatCode="#,##0.00_р_."/>
    <numFmt numFmtId="167" formatCode="#,##0.00;[Red]#,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Border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6" fillId="0" borderId="0" xfId="0" applyFont="1" applyAlignment="1"/>
    <xf numFmtId="0" fontId="3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4" fontId="9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/>
    <xf numFmtId="166" fontId="16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9" fillId="0" borderId="2" xfId="0" applyFont="1" applyBorder="1"/>
    <xf numFmtId="0" fontId="9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4" fontId="11" fillId="0" borderId="3" xfId="0" applyNumberFormat="1" applyFont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9" fillId="0" borderId="1" xfId="0" applyFont="1" applyBorder="1" applyAlignment="1"/>
    <xf numFmtId="164" fontId="9" fillId="0" borderId="3" xfId="1" applyFont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" xfId="0" applyFont="1" applyBorder="1" applyAlignment="1"/>
    <xf numFmtId="0" fontId="16" fillId="0" borderId="4" xfId="0" applyFont="1" applyBorder="1" applyAlignment="1">
      <alignment vertical="top" wrapText="1"/>
    </xf>
    <xf numFmtId="0" fontId="9" fillId="0" borderId="7" xfId="0" applyFont="1" applyBorder="1" applyAlignment="1"/>
    <xf numFmtId="164" fontId="9" fillId="0" borderId="5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/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justify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/>
    <xf numFmtId="0" fontId="9" fillId="0" borderId="2" xfId="0" applyFont="1" applyBorder="1" applyAlignment="1"/>
    <xf numFmtId="0" fontId="9" fillId="0" borderId="2" xfId="0" applyFont="1" applyFill="1" applyBorder="1" applyAlignment="1">
      <alignment vertical="center"/>
    </xf>
    <xf numFmtId="4" fontId="11" fillId="0" borderId="3" xfId="0" applyNumberFormat="1" applyFont="1" applyBorder="1"/>
    <xf numFmtId="165" fontId="17" fillId="0" borderId="13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Border="1" applyAlignment="1">
      <alignment wrapText="1"/>
    </xf>
    <xf numFmtId="0" fontId="9" fillId="0" borderId="10" xfId="0" applyFont="1" applyBorder="1"/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165" fontId="16" fillId="0" borderId="9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5" fontId="17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0" fontId="13" fillId="0" borderId="1" xfId="0" applyFont="1" applyBorder="1" applyAlignment="1">
      <alignment wrapText="1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" fillId="0" borderId="13" xfId="0" applyFont="1" applyBorder="1"/>
    <xf numFmtId="0" fontId="2" fillId="0" borderId="13" xfId="0" applyFont="1" applyBorder="1" applyAlignment="1">
      <alignment horizontal="right" vertical="top" wrapText="1"/>
    </xf>
    <xf numFmtId="4" fontId="11" fillId="0" borderId="16" xfId="0" applyNumberFormat="1" applyFont="1" applyBorder="1" applyAlignment="1">
      <alignment wrapText="1"/>
    </xf>
    <xf numFmtId="2" fontId="11" fillId="0" borderId="16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9" fillId="0" borderId="4" xfId="0" applyNumberFormat="1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right" vertical="top" wrapText="1"/>
    </xf>
    <xf numFmtId="167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justify" wrapText="1"/>
    </xf>
    <xf numFmtId="0" fontId="9" fillId="0" borderId="3" xfId="0" applyFont="1" applyBorder="1" applyAlignment="1">
      <alignment horizontal="center" vertical="justify" wrapText="1"/>
    </xf>
    <xf numFmtId="4" fontId="9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top" wrapText="1"/>
    </xf>
    <xf numFmtId="4" fontId="17" fillId="0" borderId="18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 readingOrder="1"/>
    </xf>
    <xf numFmtId="4" fontId="9" fillId="0" borderId="3" xfId="0" applyNumberFormat="1" applyFont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164" fontId="9" fillId="0" borderId="10" xfId="1" applyFont="1" applyBorder="1" applyAlignment="1">
      <alignment vertical="center"/>
    </xf>
    <xf numFmtId="164" fontId="9" fillId="0" borderId="11" xfId="1" applyFont="1" applyBorder="1" applyAlignment="1">
      <alignment vertical="center"/>
    </xf>
    <xf numFmtId="164" fontId="9" fillId="0" borderId="7" xfId="1" applyFont="1" applyBorder="1" applyAlignment="1">
      <alignment vertical="center"/>
    </xf>
    <xf numFmtId="0" fontId="9" fillId="0" borderId="12" xfId="1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166" fontId="16" fillId="0" borderId="8" xfId="0" applyNumberFormat="1" applyFont="1" applyBorder="1" applyAlignment="1">
      <alignment horizontal="center" vertical="center" wrapText="1"/>
    </xf>
    <xf numFmtId="166" fontId="16" fillId="0" borderId="9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10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2" fontId="11" fillId="0" borderId="17" xfId="0" applyNumberFormat="1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top"/>
    </xf>
    <xf numFmtId="4" fontId="11" fillId="0" borderId="1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left" vertical="top" wrapText="1"/>
    </xf>
    <xf numFmtId="165" fontId="16" fillId="0" borderId="3" xfId="0" applyNumberFormat="1" applyFont="1" applyFill="1" applyBorder="1" applyAlignment="1">
      <alignment horizontal="left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left" vertical="center" wrapText="1"/>
    </xf>
    <xf numFmtId="164" fontId="9" fillId="0" borderId="3" xfId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0</xdr:rowOff>
    </xdr:from>
    <xdr:to>
      <xdr:col>10</xdr:col>
      <xdr:colOff>0</xdr:colOff>
      <xdr:row>26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9258300" y="9229725"/>
          <a:ext cx="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971550</xdr:rowOff>
    </xdr:from>
    <xdr:to>
      <xdr:col>8</xdr:col>
      <xdr:colOff>0</xdr:colOff>
      <xdr:row>26</xdr:row>
      <xdr:rowOff>0</xdr:rowOff>
    </xdr:to>
    <xdr:cxnSp macro="">
      <xdr:nvCxnSpPr>
        <xdr:cNvPr id="7" name="Прямая соединительная линия 6"/>
        <xdr:cNvCxnSpPr/>
      </xdr:nvCxnSpPr>
      <xdr:spPr>
        <a:xfrm>
          <a:off x="8067675" y="9220200"/>
          <a:ext cx="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25</xdr:row>
      <xdr:rowOff>38100</xdr:rowOff>
    </xdr:from>
    <xdr:to>
      <xdr:col>11</xdr:col>
      <xdr:colOff>0</xdr:colOff>
      <xdr:row>25</xdr:row>
      <xdr:rowOff>247650</xdr:rowOff>
    </xdr:to>
    <xdr:cxnSp macro="">
      <xdr:nvCxnSpPr>
        <xdr:cNvPr id="9" name="Прямая соединительная линия 8"/>
        <xdr:cNvCxnSpPr/>
      </xdr:nvCxnSpPr>
      <xdr:spPr>
        <a:xfrm flipH="1">
          <a:off x="9925050" y="9267825"/>
          <a:ext cx="9525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/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view="pageBreakPreview" topLeftCell="A42" zoomScaleNormal="75" zoomScaleSheetLayoutView="100" zoomScalePageLayoutView="90" workbookViewId="0">
      <selection activeCell="F41" sqref="F41"/>
    </sheetView>
  </sheetViews>
  <sheetFormatPr defaultColWidth="8.85546875" defaultRowHeight="15.75" x14ac:dyDescent="0.25"/>
  <cols>
    <col min="1" max="1" width="5.42578125" style="7" customWidth="1"/>
    <col min="2" max="2" width="24.7109375" style="7" customWidth="1"/>
    <col min="3" max="3" width="14.28515625" style="7" hidden="1" customWidth="1"/>
    <col min="4" max="4" width="21.5703125" style="7" customWidth="1"/>
    <col min="5" max="5" width="0.140625" style="7" hidden="1" customWidth="1"/>
    <col min="6" max="7" width="14.85546875" style="7" customWidth="1"/>
    <col min="8" max="8" width="11" style="7" customWidth="1"/>
    <col min="9" max="9" width="7.7109375" style="7" customWidth="1"/>
    <col min="10" max="10" width="6.42578125" style="7" customWidth="1"/>
    <col min="11" max="11" width="16.28515625" style="7" customWidth="1"/>
    <col min="12" max="12" width="22.42578125" style="7" customWidth="1"/>
    <col min="13" max="13" width="8.85546875" style="2" hidden="1" customWidth="1"/>
    <col min="14" max="14" width="0.28515625" style="2" hidden="1" customWidth="1"/>
    <col min="15" max="15" width="0.140625" style="2" hidden="1" customWidth="1"/>
    <col min="16" max="16" width="8.85546875" style="2" hidden="1" customWidth="1"/>
    <col min="17" max="17" width="0.28515625" style="2" hidden="1" customWidth="1"/>
    <col min="18" max="19" width="0.140625" style="2" hidden="1" customWidth="1"/>
    <col min="20" max="20" width="8.85546875" style="2" hidden="1" customWidth="1"/>
    <col min="21" max="21" width="0.140625" style="2" hidden="1" customWidth="1"/>
    <col min="22" max="22" width="6.7109375" style="2" customWidth="1"/>
    <col min="23" max="16384" width="8.85546875" style="2"/>
  </cols>
  <sheetData>
    <row r="1" spans="1:22" ht="14.45" customHeight="1" x14ac:dyDescent="0.25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8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4" customHeight="1" x14ac:dyDescent="0.2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1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316" t="s">
        <v>194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9"/>
    </row>
    <row r="4" spans="1:22" x14ac:dyDescent="0.25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9"/>
    </row>
    <row r="5" spans="1:22" ht="9" customHeight="1" x14ac:dyDescent="0.2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9"/>
    </row>
    <row r="6" spans="1:22" ht="68.25" customHeight="1" x14ac:dyDescent="0.25">
      <c r="A6" s="326" t="s">
        <v>9</v>
      </c>
      <c r="B6" s="327"/>
      <c r="C6" s="327"/>
      <c r="D6" s="328"/>
      <c r="E6" s="319" t="s">
        <v>66</v>
      </c>
      <c r="F6" s="319"/>
      <c r="G6" s="319"/>
      <c r="H6" s="319"/>
      <c r="I6" s="319"/>
      <c r="J6" s="319"/>
      <c r="K6" s="319"/>
      <c r="L6" s="319"/>
      <c r="M6" s="1"/>
      <c r="N6" s="3"/>
      <c r="O6" s="3"/>
      <c r="P6" s="3"/>
      <c r="Q6" s="3"/>
      <c r="R6" s="3"/>
      <c r="S6" s="3"/>
      <c r="T6" s="3"/>
      <c r="U6" s="3"/>
      <c r="V6" s="3"/>
    </row>
    <row r="7" spans="1:22" ht="21.6" customHeight="1" x14ac:dyDescent="0.25">
      <c r="A7" s="326" t="s">
        <v>0</v>
      </c>
      <c r="B7" s="327"/>
      <c r="C7" s="327"/>
      <c r="D7" s="328"/>
      <c r="E7" s="306" t="s">
        <v>10</v>
      </c>
      <c r="F7" s="306"/>
      <c r="G7" s="306"/>
      <c r="H7" s="306"/>
      <c r="I7" s="306"/>
      <c r="J7" s="306"/>
      <c r="K7" s="306"/>
      <c r="L7" s="306"/>
      <c r="M7" s="1"/>
      <c r="N7" s="3"/>
      <c r="O7" s="3"/>
      <c r="P7" s="3"/>
      <c r="Q7" s="3"/>
      <c r="R7" s="3"/>
      <c r="S7" s="3"/>
      <c r="T7" s="3"/>
      <c r="U7" s="3"/>
      <c r="V7" s="3"/>
    </row>
    <row r="8" spans="1:22" ht="130.15" customHeight="1" x14ac:dyDescent="0.25">
      <c r="A8" s="324" t="s">
        <v>58</v>
      </c>
      <c r="B8" s="325"/>
      <c r="C8" s="325"/>
      <c r="D8" s="325"/>
      <c r="E8" s="20"/>
      <c r="F8" s="320" t="s">
        <v>59</v>
      </c>
      <c r="G8" s="321"/>
      <c r="H8" s="322"/>
      <c r="I8" s="322"/>
      <c r="J8" s="322"/>
      <c r="K8" s="322"/>
      <c r="L8" s="323"/>
      <c r="M8" s="1"/>
      <c r="N8" s="3"/>
      <c r="O8" s="3"/>
      <c r="P8" s="3"/>
      <c r="Q8" s="3"/>
      <c r="R8" s="3"/>
      <c r="S8" s="3"/>
      <c r="T8" s="3"/>
      <c r="U8" s="3"/>
      <c r="V8" s="3"/>
    </row>
    <row r="9" spans="1:22" ht="21.6" customHeight="1" x14ac:dyDescent="0.25">
      <c r="A9" s="326" t="s">
        <v>11</v>
      </c>
      <c r="B9" s="327"/>
      <c r="C9" s="327"/>
      <c r="D9" s="328"/>
      <c r="E9" s="306" t="s">
        <v>24</v>
      </c>
      <c r="F9" s="306"/>
      <c r="G9" s="306"/>
      <c r="H9" s="306"/>
      <c r="I9" s="306"/>
      <c r="J9" s="306"/>
      <c r="K9" s="306"/>
      <c r="L9" s="306"/>
      <c r="M9" s="1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 x14ac:dyDescent="0.25">
      <c r="A10" s="329" t="s">
        <v>61</v>
      </c>
      <c r="B10" s="330"/>
      <c r="C10" s="330"/>
      <c r="D10" s="331"/>
      <c r="F10" s="7" t="s">
        <v>60</v>
      </c>
      <c r="M10" s="1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 x14ac:dyDescent="0.25">
      <c r="A11" s="326" t="s">
        <v>12</v>
      </c>
      <c r="B11" s="327"/>
      <c r="C11" s="327"/>
      <c r="D11" s="328"/>
      <c r="E11" s="306" t="s">
        <v>39</v>
      </c>
      <c r="F11" s="306"/>
      <c r="G11" s="306"/>
      <c r="H11" s="306"/>
      <c r="I11" s="306"/>
      <c r="J11" s="306"/>
      <c r="K11" s="306"/>
      <c r="L11" s="306"/>
      <c r="M11" s="1"/>
      <c r="N11" s="3"/>
      <c r="O11" s="3"/>
      <c r="P11" s="3"/>
      <c r="Q11" s="3"/>
      <c r="R11" s="3"/>
      <c r="S11" s="3"/>
      <c r="T11" s="3"/>
      <c r="U11" s="3"/>
      <c r="V11" s="3"/>
    </row>
    <row r="12" spans="1:22" ht="14.45" customHeight="1" x14ac:dyDescent="0.25">
      <c r="A12" s="302" t="s">
        <v>67</v>
      </c>
      <c r="B12" s="311" t="s">
        <v>1</v>
      </c>
      <c r="C12" s="307" t="s">
        <v>2</v>
      </c>
      <c r="D12" s="308"/>
      <c r="E12" s="318" t="s">
        <v>153</v>
      </c>
      <c r="F12" s="308"/>
      <c r="G12" s="311" t="s">
        <v>152</v>
      </c>
      <c r="H12" s="304" t="s">
        <v>6</v>
      </c>
      <c r="I12" s="312" t="s">
        <v>3</v>
      </c>
      <c r="J12" s="313"/>
      <c r="K12" s="304" t="s">
        <v>151</v>
      </c>
      <c r="L12" s="311" t="s">
        <v>196</v>
      </c>
      <c r="M12" s="1"/>
      <c r="N12" s="3"/>
      <c r="O12" s="3"/>
      <c r="P12" s="3"/>
      <c r="Q12" s="3"/>
      <c r="R12" s="3"/>
      <c r="S12" s="3"/>
      <c r="T12" s="3"/>
      <c r="U12" s="3"/>
      <c r="V12" s="3"/>
    </row>
    <row r="13" spans="1:22" ht="28.15" customHeight="1" x14ac:dyDescent="0.25">
      <c r="A13" s="303"/>
      <c r="B13" s="303"/>
      <c r="C13" s="309"/>
      <c r="D13" s="310"/>
      <c r="E13" s="309"/>
      <c r="F13" s="310"/>
      <c r="G13" s="303"/>
      <c r="H13" s="305"/>
      <c r="I13" s="314"/>
      <c r="J13" s="315"/>
      <c r="K13" s="305"/>
      <c r="L13" s="303"/>
      <c r="M13" s="1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15">
        <v>1</v>
      </c>
      <c r="B14" s="12">
        <v>2</v>
      </c>
      <c r="C14" s="260">
        <v>3</v>
      </c>
      <c r="D14" s="260"/>
      <c r="E14" s="258">
        <v>4</v>
      </c>
      <c r="F14" s="259"/>
      <c r="G14" s="22">
        <v>5</v>
      </c>
      <c r="H14" s="12">
        <v>6</v>
      </c>
      <c r="I14" s="260">
        <v>7</v>
      </c>
      <c r="J14" s="260"/>
      <c r="K14" s="23">
        <v>8</v>
      </c>
      <c r="L14" s="12">
        <v>9</v>
      </c>
      <c r="M14" s="1"/>
      <c r="N14" s="3"/>
      <c r="O14" s="3"/>
      <c r="P14" s="3"/>
      <c r="Q14" s="3"/>
      <c r="R14" s="3"/>
      <c r="S14" s="3"/>
      <c r="T14" s="3"/>
      <c r="U14" s="3"/>
      <c r="V14" s="3"/>
    </row>
    <row r="15" spans="1:22" ht="15.6" customHeight="1" x14ac:dyDescent="0.25">
      <c r="A15" s="395" t="s">
        <v>67</v>
      </c>
      <c r="B15" s="295" t="s">
        <v>31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1"/>
      <c r="N15" s="3"/>
      <c r="O15" s="3"/>
      <c r="P15" s="3"/>
      <c r="Q15" s="3"/>
      <c r="R15" s="3"/>
      <c r="S15" s="3"/>
      <c r="T15" s="3"/>
      <c r="U15" s="3"/>
      <c r="V15" s="3"/>
    </row>
    <row r="16" spans="1:22" ht="39" customHeight="1" x14ac:dyDescent="0.25">
      <c r="A16" s="396"/>
      <c r="B16" s="278" t="s">
        <v>42</v>
      </c>
      <c r="C16" s="278"/>
      <c r="D16" s="263" t="s">
        <v>5</v>
      </c>
      <c r="E16" s="263" t="s">
        <v>154</v>
      </c>
      <c r="F16" s="263"/>
      <c r="G16" s="389" t="s">
        <v>218</v>
      </c>
      <c r="H16" s="263" t="s">
        <v>30</v>
      </c>
      <c r="I16" s="279">
        <v>200000</v>
      </c>
      <c r="J16" s="279"/>
      <c r="K16" s="285">
        <v>168400</v>
      </c>
      <c r="L16" s="263" t="s">
        <v>197</v>
      </c>
      <c r="M16" s="1"/>
      <c r="N16" s="3"/>
      <c r="O16" s="3"/>
      <c r="P16" s="3"/>
      <c r="Q16" s="3"/>
      <c r="R16" s="3"/>
      <c r="S16" s="3"/>
      <c r="T16" s="3"/>
      <c r="U16" s="3"/>
      <c r="V16" s="3"/>
    </row>
    <row r="17" spans="1:22" ht="6.6" hidden="1" customHeight="1" x14ac:dyDescent="0.25">
      <c r="A17" s="396"/>
      <c r="B17" s="278"/>
      <c r="C17" s="278"/>
      <c r="D17" s="263"/>
      <c r="E17" s="263"/>
      <c r="F17" s="263"/>
      <c r="G17" s="390"/>
      <c r="H17" s="263"/>
      <c r="I17" s="279"/>
      <c r="J17" s="279"/>
      <c r="K17" s="286"/>
      <c r="L17" s="264"/>
      <c r="M17" s="1"/>
      <c r="N17" s="3"/>
      <c r="O17" s="3"/>
      <c r="P17" s="3"/>
      <c r="Q17" s="3"/>
      <c r="R17" s="3"/>
      <c r="S17" s="3"/>
      <c r="T17" s="3"/>
      <c r="U17" s="3"/>
      <c r="V17" s="3"/>
    </row>
    <row r="18" spans="1:22" ht="23.25" customHeight="1" x14ac:dyDescent="0.25">
      <c r="A18" s="397"/>
      <c r="B18" s="278"/>
      <c r="C18" s="278"/>
      <c r="D18" s="263"/>
      <c r="E18" s="263"/>
      <c r="F18" s="263"/>
      <c r="G18" s="391"/>
      <c r="H18" s="263"/>
      <c r="I18" s="279"/>
      <c r="J18" s="279"/>
      <c r="K18" s="287"/>
      <c r="L18" s="264"/>
      <c r="M18" s="1"/>
      <c r="N18" s="3"/>
      <c r="O18" s="3"/>
      <c r="P18" s="3"/>
      <c r="Q18" s="3"/>
      <c r="R18" s="3"/>
      <c r="S18" s="3"/>
      <c r="T18" s="3"/>
      <c r="U18" s="3"/>
      <c r="V18" s="3"/>
    </row>
    <row r="19" spans="1:22" ht="16.149999999999999" customHeight="1" x14ac:dyDescent="0.25">
      <c r="A19" s="211" t="s">
        <v>4</v>
      </c>
      <c r="B19" s="212"/>
      <c r="C19" s="212"/>
      <c r="D19" s="261"/>
      <c r="E19" s="262"/>
      <c r="F19" s="262"/>
      <c r="G19" s="262"/>
      <c r="H19" s="262"/>
      <c r="I19" s="262"/>
      <c r="J19" s="262"/>
      <c r="K19" s="262"/>
      <c r="L19" s="262"/>
      <c r="M19" s="1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25">
      <c r="A20" s="276"/>
      <c r="B20" s="295" t="s">
        <v>32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1"/>
      <c r="N20" s="3"/>
      <c r="O20" s="3"/>
      <c r="P20" s="3"/>
      <c r="Q20" s="3"/>
      <c r="R20" s="3"/>
      <c r="S20" s="3"/>
      <c r="T20" s="3"/>
      <c r="U20" s="3"/>
      <c r="V20" s="3"/>
    </row>
    <row r="21" spans="1:22" ht="81.75" customHeight="1" x14ac:dyDescent="0.25">
      <c r="A21" s="276"/>
      <c r="B21" s="278" t="s">
        <v>20</v>
      </c>
      <c r="C21" s="278"/>
      <c r="D21" s="398" t="s">
        <v>25</v>
      </c>
      <c r="E21" s="399"/>
      <c r="F21" s="25"/>
      <c r="G21" s="25"/>
      <c r="H21" s="25" t="s">
        <v>8</v>
      </c>
      <c r="I21" s="272">
        <v>86000</v>
      </c>
      <c r="J21" s="273"/>
      <c r="K21" s="153">
        <v>83038.64</v>
      </c>
      <c r="L21" s="152" t="s">
        <v>156</v>
      </c>
      <c r="M21" s="1"/>
      <c r="N21" s="3"/>
      <c r="O21" s="3"/>
      <c r="P21" s="3"/>
      <c r="Q21" s="3"/>
      <c r="R21" s="3"/>
      <c r="S21" s="3"/>
      <c r="T21" s="3"/>
      <c r="U21" s="3"/>
      <c r="V21" s="3"/>
    </row>
    <row r="22" spans="1:22" ht="63.75" x14ac:dyDescent="0.25">
      <c r="A22" s="277"/>
      <c r="B22" s="26" t="s">
        <v>109</v>
      </c>
      <c r="C22" s="27"/>
      <c r="D22" s="26" t="s">
        <v>63</v>
      </c>
      <c r="E22" s="27"/>
      <c r="F22" s="25" t="s">
        <v>85</v>
      </c>
      <c r="G22" s="25" t="s">
        <v>85</v>
      </c>
      <c r="H22" s="25" t="s">
        <v>7</v>
      </c>
      <c r="I22" s="281">
        <v>180000</v>
      </c>
      <c r="J22" s="282"/>
      <c r="K22" s="157">
        <v>178000</v>
      </c>
      <c r="L22" s="152" t="s">
        <v>157</v>
      </c>
      <c r="M22" s="1"/>
      <c r="N22" s="3"/>
      <c r="O22" s="3"/>
      <c r="P22" s="3"/>
      <c r="Q22" s="3"/>
      <c r="R22" s="3"/>
      <c r="S22" s="3"/>
      <c r="T22" s="3"/>
      <c r="U22" s="3"/>
      <c r="V22" s="3"/>
    </row>
    <row r="23" spans="1:22" ht="0.6" customHeight="1" x14ac:dyDescent="0.25">
      <c r="A23" s="277"/>
      <c r="B23" s="28"/>
      <c r="C23" s="29"/>
      <c r="D23" s="28"/>
      <c r="E23" s="29"/>
      <c r="F23" s="30"/>
      <c r="G23" s="30"/>
      <c r="H23" s="30"/>
      <c r="I23" s="31"/>
      <c r="J23" s="32"/>
      <c r="K23" s="32"/>
      <c r="L23" s="156"/>
      <c r="M23" s="1"/>
      <c r="N23" s="3"/>
      <c r="O23" s="3"/>
      <c r="P23" s="3"/>
      <c r="Q23" s="3"/>
      <c r="R23" s="3"/>
      <c r="S23" s="3"/>
      <c r="T23" s="3"/>
      <c r="U23" s="3"/>
      <c r="V23" s="3"/>
    </row>
    <row r="24" spans="1:22" ht="77.25" customHeight="1" thickBot="1" x14ac:dyDescent="0.3">
      <c r="A24" s="277"/>
      <c r="B24" s="33" t="s">
        <v>140</v>
      </c>
      <c r="C24" s="29"/>
      <c r="D24" s="34" t="s">
        <v>138</v>
      </c>
      <c r="E24" s="29"/>
      <c r="F24" s="30" t="s">
        <v>139</v>
      </c>
      <c r="G24" s="30" t="s">
        <v>139</v>
      </c>
      <c r="H24" s="30" t="s">
        <v>137</v>
      </c>
      <c r="I24" s="283">
        <v>54000</v>
      </c>
      <c r="J24" s="284"/>
      <c r="K24" s="158">
        <v>39800</v>
      </c>
      <c r="L24" s="152" t="s">
        <v>198</v>
      </c>
      <c r="M24" s="1"/>
      <c r="N24" s="3"/>
      <c r="O24" s="3"/>
      <c r="P24" s="3"/>
      <c r="Q24" s="3"/>
      <c r="R24" s="3"/>
      <c r="S24" s="3"/>
      <c r="T24" s="3"/>
      <c r="U24" s="3"/>
      <c r="V24" s="3"/>
    </row>
    <row r="25" spans="1:22" ht="31.5" hidden="1" customHeight="1" x14ac:dyDescent="0.3">
      <c r="A25" s="277"/>
      <c r="B25" s="35"/>
      <c r="C25" s="36"/>
      <c r="D25" s="35"/>
      <c r="E25" s="36"/>
      <c r="F25" s="37"/>
      <c r="G25" s="37"/>
      <c r="H25" s="37"/>
      <c r="I25" s="161"/>
      <c r="J25" s="32"/>
      <c r="K25" s="38"/>
      <c r="L25" s="134"/>
      <c r="M25" s="1"/>
      <c r="N25" s="3"/>
      <c r="O25" s="3"/>
      <c r="P25" s="3"/>
      <c r="Q25" s="3"/>
      <c r="R25" s="3"/>
      <c r="S25" s="3"/>
      <c r="T25" s="3"/>
      <c r="U25" s="3"/>
      <c r="V25" s="3"/>
    </row>
    <row r="26" spans="1:22" ht="20.45" customHeight="1" thickBot="1" x14ac:dyDescent="0.3">
      <c r="A26" s="211" t="s">
        <v>4</v>
      </c>
      <c r="B26" s="212"/>
      <c r="C26" s="212"/>
      <c r="D26" s="159"/>
      <c r="E26" s="159"/>
      <c r="F26" s="159"/>
      <c r="G26" s="159"/>
      <c r="H26" s="97"/>
      <c r="I26" s="387">
        <f>I21+I22+I24</f>
        <v>320000</v>
      </c>
      <c r="J26" s="388"/>
      <c r="K26" s="160">
        <f>K21+K22+K24</f>
        <v>300838.64</v>
      </c>
      <c r="L26" s="160"/>
      <c r="M26" s="1"/>
      <c r="N26" s="3"/>
      <c r="O26" s="3"/>
      <c r="P26" s="3"/>
      <c r="Q26" s="3"/>
      <c r="R26" s="3"/>
      <c r="S26" s="3"/>
      <c r="T26" s="3"/>
      <c r="U26" s="3"/>
      <c r="V26" s="3"/>
    </row>
    <row r="27" spans="1:22" ht="21" customHeight="1" x14ac:dyDescent="0.25">
      <c r="A27" s="311"/>
      <c r="B27" s="211" t="s">
        <v>33</v>
      </c>
      <c r="C27" s="212"/>
      <c r="D27" s="212"/>
      <c r="E27" s="212"/>
      <c r="F27" s="212"/>
      <c r="G27" s="212"/>
      <c r="H27" s="212"/>
      <c r="I27" s="280"/>
      <c r="J27" s="280"/>
      <c r="K27" s="212"/>
      <c r="L27" s="213"/>
      <c r="M27" s="1"/>
      <c r="N27" s="3"/>
      <c r="O27" s="3"/>
      <c r="P27" s="3"/>
      <c r="Q27" s="3"/>
      <c r="R27" s="3"/>
      <c r="S27" s="3"/>
      <c r="T27" s="3"/>
      <c r="U27" s="3"/>
      <c r="V27" s="3"/>
    </row>
    <row r="28" spans="1:22" ht="18.600000000000001" customHeight="1" x14ac:dyDescent="0.25">
      <c r="A28" s="352"/>
      <c r="B28" s="381" t="s">
        <v>26</v>
      </c>
      <c r="C28" s="39"/>
      <c r="D28" s="381" t="s">
        <v>19</v>
      </c>
      <c r="E28" s="336" t="s">
        <v>71</v>
      </c>
      <c r="F28" s="337"/>
      <c r="G28" s="288" t="s">
        <v>71</v>
      </c>
      <c r="H28" s="379" t="s">
        <v>27</v>
      </c>
      <c r="I28" s="252">
        <v>250000</v>
      </c>
      <c r="J28" s="265"/>
      <c r="K28" s="290">
        <v>1074402.19</v>
      </c>
      <c r="L28" s="292" t="s">
        <v>161</v>
      </c>
      <c r="M28" s="1"/>
      <c r="N28" s="3"/>
      <c r="O28" s="3"/>
      <c r="P28" s="3"/>
      <c r="Q28" s="3"/>
      <c r="R28" s="3"/>
      <c r="S28" s="3"/>
      <c r="T28" s="3"/>
      <c r="U28" s="3"/>
      <c r="V28" s="3"/>
    </row>
    <row r="29" spans="1:22" ht="14.45" customHeight="1" x14ac:dyDescent="0.25">
      <c r="A29" s="352"/>
      <c r="B29" s="382"/>
      <c r="C29" s="39"/>
      <c r="D29" s="382"/>
      <c r="E29" s="338"/>
      <c r="F29" s="339"/>
      <c r="G29" s="289"/>
      <c r="H29" s="380"/>
      <c r="I29" s="266"/>
      <c r="J29" s="267"/>
      <c r="K29" s="291"/>
      <c r="L29" s="293"/>
      <c r="M29" s="1"/>
      <c r="N29" s="3"/>
      <c r="O29" s="3"/>
      <c r="P29" s="3"/>
      <c r="Q29" s="3"/>
      <c r="R29" s="3"/>
      <c r="S29" s="3"/>
      <c r="T29" s="3"/>
      <c r="U29" s="3"/>
      <c r="V29" s="3"/>
    </row>
    <row r="30" spans="1:22" ht="79.5" customHeight="1" x14ac:dyDescent="0.25">
      <c r="A30" s="352"/>
      <c r="B30" s="268" t="s">
        <v>40</v>
      </c>
      <c r="C30" s="269"/>
      <c r="D30" s="274" t="s">
        <v>155</v>
      </c>
      <c r="E30" s="332" t="s">
        <v>68</v>
      </c>
      <c r="F30" s="333"/>
      <c r="G30" s="41" t="s">
        <v>68</v>
      </c>
      <c r="H30" s="21" t="s">
        <v>44</v>
      </c>
      <c r="I30" s="371">
        <v>350000</v>
      </c>
      <c r="J30" s="372"/>
      <c r="K30" s="291"/>
      <c r="L30" s="293"/>
      <c r="M30" s="1"/>
      <c r="N30" s="3"/>
      <c r="O30" s="3"/>
      <c r="P30" s="3"/>
      <c r="Q30" s="3"/>
      <c r="R30" s="3"/>
      <c r="S30" s="3"/>
      <c r="T30" s="3"/>
      <c r="U30" s="3"/>
      <c r="V30" s="3"/>
    </row>
    <row r="31" spans="1:22" ht="39.75" hidden="1" customHeight="1" x14ac:dyDescent="0.25">
      <c r="A31" s="352"/>
      <c r="B31" s="270"/>
      <c r="C31" s="271"/>
      <c r="D31" s="275"/>
      <c r="E31" s="334"/>
      <c r="F31" s="335"/>
      <c r="G31" s="42"/>
      <c r="H31" s="43"/>
      <c r="I31" s="373"/>
      <c r="J31" s="374"/>
      <c r="K31" s="291"/>
      <c r="L31" s="293"/>
      <c r="M31" s="1"/>
      <c r="N31" s="3"/>
      <c r="O31" s="3"/>
      <c r="P31" s="3"/>
      <c r="Q31" s="3"/>
      <c r="R31" s="3"/>
      <c r="S31" s="3"/>
      <c r="T31" s="3"/>
      <c r="U31" s="3"/>
      <c r="V31" s="3"/>
    </row>
    <row r="32" spans="1:22" ht="54.75" customHeight="1" x14ac:dyDescent="0.25">
      <c r="A32" s="352"/>
      <c r="B32" s="44" t="s">
        <v>52</v>
      </c>
      <c r="C32" s="45"/>
      <c r="D32" s="46" t="s">
        <v>80</v>
      </c>
      <c r="E32" s="47"/>
      <c r="F32" s="48" t="s">
        <v>70</v>
      </c>
      <c r="G32" s="48" t="s">
        <v>70</v>
      </c>
      <c r="H32" s="49" t="s">
        <v>53</v>
      </c>
      <c r="I32" s="281">
        <v>200000</v>
      </c>
      <c r="J32" s="207"/>
      <c r="K32" s="291"/>
      <c r="L32" s="293"/>
      <c r="M32" s="3"/>
      <c r="N32" s="3"/>
      <c r="O32" s="3"/>
      <c r="P32" s="3"/>
      <c r="Q32" s="3"/>
      <c r="R32" s="3"/>
      <c r="S32" s="3"/>
      <c r="T32" s="3"/>
      <c r="U32" s="5"/>
      <c r="V32" s="4"/>
    </row>
    <row r="33" spans="1:22" ht="73.150000000000006" customHeight="1" thickBot="1" x14ac:dyDescent="0.3">
      <c r="A33" s="352"/>
      <c r="B33" s="268" t="s">
        <v>50</v>
      </c>
      <c r="C33" s="269"/>
      <c r="D33" s="340" t="s">
        <v>86</v>
      </c>
      <c r="E33" s="332" t="s">
        <v>69</v>
      </c>
      <c r="F33" s="333"/>
      <c r="G33" s="41" t="s">
        <v>69</v>
      </c>
      <c r="H33" s="21" t="s">
        <v>41</v>
      </c>
      <c r="I33" s="367">
        <v>600000</v>
      </c>
      <c r="J33" s="368"/>
      <c r="K33" s="291"/>
      <c r="L33" s="294"/>
      <c r="M33" s="1"/>
      <c r="N33" s="3"/>
      <c r="O33" s="3"/>
      <c r="P33" s="3"/>
      <c r="Q33" s="3"/>
      <c r="R33" s="3"/>
      <c r="S33" s="3"/>
      <c r="T33" s="3"/>
      <c r="U33" s="3"/>
      <c r="V33" s="3"/>
    </row>
    <row r="34" spans="1:22" ht="15" hidden="1" customHeight="1" thickBot="1" x14ac:dyDescent="0.3">
      <c r="A34" s="352"/>
      <c r="B34" s="270"/>
      <c r="C34" s="271"/>
      <c r="D34" s="341"/>
      <c r="E34" s="334"/>
      <c r="F34" s="335"/>
      <c r="G34" s="42"/>
      <c r="H34" s="43"/>
      <c r="I34" s="369"/>
      <c r="J34" s="370"/>
      <c r="K34" s="52"/>
      <c r="L34" s="53"/>
      <c r="M34" s="1"/>
      <c r="N34" s="3"/>
      <c r="O34" s="3"/>
      <c r="P34" s="3"/>
      <c r="Q34" s="3"/>
      <c r="R34" s="3"/>
      <c r="S34" s="3"/>
      <c r="T34" s="3"/>
      <c r="U34" s="3"/>
      <c r="V34" s="3"/>
    </row>
    <row r="35" spans="1:22" ht="0.6" hidden="1" customHeight="1" x14ac:dyDescent="0.3">
      <c r="A35" s="352"/>
      <c r="B35" s="54"/>
      <c r="C35" s="54"/>
      <c r="D35" s="53"/>
      <c r="E35" s="53"/>
      <c r="F35" s="53"/>
      <c r="G35" s="53"/>
      <c r="H35" s="51"/>
      <c r="I35" s="51"/>
      <c r="J35" s="53"/>
      <c r="K35" s="55"/>
      <c r="L35" s="55"/>
      <c r="M35" s="1"/>
      <c r="N35" s="3"/>
      <c r="O35" s="3"/>
      <c r="P35" s="3"/>
      <c r="Q35" s="3"/>
      <c r="R35" s="3"/>
      <c r="S35" s="3"/>
      <c r="T35" s="3"/>
      <c r="U35" s="3"/>
      <c r="V35" s="3"/>
    </row>
    <row r="36" spans="1:22" ht="0.6" hidden="1" customHeight="1" x14ac:dyDescent="0.3">
      <c r="A36" s="352"/>
      <c r="B36" s="56"/>
      <c r="C36" s="57"/>
      <c r="D36" s="58"/>
      <c r="E36" s="58"/>
      <c r="F36" s="58"/>
      <c r="G36" s="58"/>
      <c r="H36" s="59"/>
      <c r="I36" s="59"/>
      <c r="J36" s="58"/>
      <c r="K36" s="58"/>
      <c r="L36" s="55"/>
      <c r="M36" s="1"/>
      <c r="N36" s="3"/>
      <c r="O36" s="3"/>
      <c r="P36" s="3"/>
      <c r="Q36" s="3"/>
      <c r="R36" s="3"/>
      <c r="S36" s="3"/>
      <c r="T36" s="3"/>
      <c r="U36" s="3"/>
      <c r="V36" s="3"/>
    </row>
    <row r="37" spans="1:22" ht="0.6" hidden="1" customHeight="1" x14ac:dyDescent="0.3">
      <c r="A37" s="353"/>
      <c r="B37" s="56"/>
      <c r="C37" s="57"/>
      <c r="D37" s="58"/>
      <c r="E37" s="58"/>
      <c r="F37" s="58"/>
      <c r="G37" s="58"/>
      <c r="H37" s="59"/>
      <c r="I37" s="59"/>
      <c r="J37" s="58"/>
      <c r="K37" s="58"/>
      <c r="L37" s="60"/>
      <c r="M37" s="1"/>
      <c r="N37" s="3"/>
      <c r="O37" s="3"/>
      <c r="P37" s="3"/>
      <c r="Q37" s="3"/>
      <c r="R37" s="3"/>
      <c r="S37" s="3"/>
      <c r="T37" s="3"/>
      <c r="U37" s="3"/>
      <c r="V37" s="3"/>
    </row>
    <row r="38" spans="1:22" ht="0.6" hidden="1" customHeight="1" x14ac:dyDescent="0.3">
      <c r="A38" s="16"/>
      <c r="B38" s="18"/>
      <c r="C38" s="18"/>
      <c r="D38" s="10"/>
      <c r="E38" s="10"/>
      <c r="F38" s="10"/>
      <c r="G38" s="10"/>
      <c r="H38" s="11"/>
      <c r="I38" s="168"/>
      <c r="J38" s="169"/>
      <c r="K38" s="169"/>
      <c r="L38" s="19"/>
      <c r="M38" s="1"/>
      <c r="N38" s="3"/>
      <c r="O38" s="3"/>
      <c r="P38" s="3"/>
      <c r="Q38" s="3"/>
      <c r="R38" s="3"/>
      <c r="S38" s="3"/>
      <c r="T38" s="3"/>
      <c r="U38" s="3"/>
      <c r="V38" s="3"/>
    </row>
    <row r="39" spans="1:22" ht="20.25" customHeight="1" thickBot="1" x14ac:dyDescent="0.3">
      <c r="A39" s="17"/>
      <c r="B39" s="61" t="s">
        <v>4</v>
      </c>
      <c r="C39" s="62"/>
      <c r="D39" s="62"/>
      <c r="E39" s="62"/>
      <c r="F39" s="62"/>
      <c r="G39" s="62"/>
      <c r="H39" s="62"/>
      <c r="I39" s="383">
        <f>I28+I30+I32+I33</f>
        <v>1400000</v>
      </c>
      <c r="J39" s="384"/>
      <c r="K39" s="170">
        <f>K28</f>
        <v>1074402.19</v>
      </c>
      <c r="L39" s="63"/>
      <c r="M39" s="1"/>
      <c r="N39" s="3"/>
      <c r="O39" s="3"/>
      <c r="P39" s="3"/>
      <c r="Q39" s="3"/>
      <c r="R39" s="3"/>
      <c r="S39" s="3"/>
      <c r="T39" s="3"/>
      <c r="U39" s="3"/>
      <c r="V39" s="3"/>
    </row>
    <row r="40" spans="1:22" ht="42" customHeight="1" x14ac:dyDescent="0.25">
      <c r="A40" s="375" t="s">
        <v>51</v>
      </c>
      <c r="B40" s="376"/>
      <c r="C40" s="376"/>
      <c r="D40" s="376"/>
      <c r="E40" s="376"/>
      <c r="F40" s="376"/>
      <c r="G40" s="376"/>
      <c r="H40" s="376"/>
      <c r="I40" s="377"/>
      <c r="J40" s="377"/>
      <c r="K40" s="377"/>
      <c r="L40" s="378"/>
      <c r="M40" s="1"/>
      <c r="N40" s="3"/>
      <c r="O40" s="3"/>
      <c r="P40" s="3"/>
      <c r="Q40" s="3"/>
      <c r="R40" s="3"/>
      <c r="S40" s="3"/>
      <c r="T40" s="3"/>
      <c r="U40" s="3"/>
      <c r="V40" s="3"/>
    </row>
    <row r="41" spans="1:22" ht="63.75" customHeight="1" thickBot="1" x14ac:dyDescent="0.3">
      <c r="A41" s="54"/>
      <c r="B41" s="64" t="s">
        <v>29</v>
      </c>
      <c r="C41" s="65"/>
      <c r="D41" s="66" t="s">
        <v>49</v>
      </c>
      <c r="E41" s="67"/>
      <c r="F41" s="51"/>
      <c r="G41" s="422" t="s">
        <v>158</v>
      </c>
      <c r="H41" s="68" t="s">
        <v>28</v>
      </c>
      <c r="I41" s="401">
        <v>449000</v>
      </c>
      <c r="J41" s="402"/>
      <c r="K41" s="192">
        <v>237000</v>
      </c>
      <c r="L41" s="69" t="s">
        <v>159</v>
      </c>
      <c r="M41" s="1"/>
      <c r="N41" s="3"/>
      <c r="O41" s="3"/>
      <c r="P41" s="3"/>
      <c r="Q41" s="3"/>
      <c r="R41" s="3"/>
      <c r="S41" s="3"/>
      <c r="T41" s="3"/>
      <c r="U41" s="3"/>
      <c r="V41" s="3"/>
    </row>
    <row r="42" spans="1:22" ht="22.5" customHeight="1" thickBot="1" x14ac:dyDescent="0.3">
      <c r="A42" s="54"/>
      <c r="B42" s="70" t="s">
        <v>37</v>
      </c>
      <c r="C42" s="65"/>
      <c r="D42" s="71"/>
      <c r="E42" s="72"/>
      <c r="F42" s="59"/>
      <c r="G42" s="59"/>
      <c r="H42" s="73"/>
      <c r="I42" s="408">
        <v>449000</v>
      </c>
      <c r="J42" s="409"/>
      <c r="K42" s="171">
        <v>237000</v>
      </c>
      <c r="L42" s="63"/>
      <c r="M42" s="1"/>
      <c r="N42" s="3"/>
      <c r="O42" s="3"/>
      <c r="P42" s="3"/>
      <c r="Q42" s="3"/>
      <c r="R42" s="3"/>
      <c r="S42" s="3"/>
      <c r="T42" s="3"/>
      <c r="U42" s="3"/>
      <c r="V42" s="3"/>
    </row>
    <row r="43" spans="1:22" ht="28.9" customHeight="1" x14ac:dyDescent="0.25">
      <c r="A43" s="403" t="s">
        <v>38</v>
      </c>
      <c r="B43" s="404"/>
      <c r="C43" s="404"/>
      <c r="D43" s="404"/>
      <c r="E43" s="404"/>
      <c r="F43" s="404"/>
      <c r="G43" s="404"/>
      <c r="H43" s="404"/>
      <c r="I43" s="405"/>
      <c r="J43" s="405"/>
      <c r="K43" s="405"/>
      <c r="L43" s="406"/>
      <c r="M43" s="1"/>
      <c r="N43" s="3"/>
      <c r="O43" s="3"/>
      <c r="P43" s="3"/>
      <c r="Q43" s="3"/>
      <c r="R43" s="3"/>
      <c r="S43" s="3"/>
      <c r="T43" s="3"/>
      <c r="U43" s="3"/>
      <c r="V43" s="3"/>
    </row>
    <row r="44" spans="1:22" ht="18.600000000000001" customHeight="1" x14ac:dyDescent="0.25">
      <c r="A44" s="351"/>
      <c r="B44" s="356" t="s">
        <v>34</v>
      </c>
      <c r="C44" s="51"/>
      <c r="D44" s="356" t="s">
        <v>21</v>
      </c>
      <c r="E44" s="345" t="s">
        <v>72</v>
      </c>
      <c r="F44" s="346"/>
      <c r="G44" s="359" t="s">
        <v>72</v>
      </c>
      <c r="H44" s="342" t="s">
        <v>7</v>
      </c>
      <c r="I44" s="241">
        <v>3126900</v>
      </c>
      <c r="J44" s="242"/>
      <c r="K44" s="385">
        <v>3111218.55</v>
      </c>
      <c r="L44" s="364" t="s">
        <v>160</v>
      </c>
      <c r="M44" s="1"/>
      <c r="N44" s="3"/>
      <c r="O44" s="3"/>
      <c r="P44" s="3"/>
      <c r="Q44" s="3"/>
      <c r="R44" s="3"/>
      <c r="S44" s="3"/>
      <c r="T44" s="3"/>
      <c r="U44" s="3"/>
      <c r="V44" s="3"/>
    </row>
    <row r="45" spans="1:22" ht="14.45" customHeight="1" x14ac:dyDescent="0.25">
      <c r="A45" s="352"/>
      <c r="B45" s="357"/>
      <c r="C45" s="51"/>
      <c r="D45" s="357"/>
      <c r="E45" s="347"/>
      <c r="F45" s="348"/>
      <c r="G45" s="360"/>
      <c r="H45" s="343"/>
      <c r="I45" s="354"/>
      <c r="J45" s="355"/>
      <c r="K45" s="386"/>
      <c r="L45" s="365"/>
      <c r="M45" s="1"/>
      <c r="N45" s="3"/>
      <c r="O45" s="3"/>
      <c r="P45" s="3"/>
      <c r="Q45" s="3"/>
      <c r="R45" s="3"/>
      <c r="S45" s="3"/>
      <c r="T45" s="3"/>
      <c r="U45" s="3"/>
      <c r="V45" s="3"/>
    </row>
    <row r="46" spans="1:22" ht="24" customHeight="1" thickBot="1" x14ac:dyDescent="0.3">
      <c r="A46" s="353"/>
      <c r="B46" s="358"/>
      <c r="C46" s="51"/>
      <c r="D46" s="358"/>
      <c r="E46" s="349"/>
      <c r="F46" s="350"/>
      <c r="G46" s="361"/>
      <c r="H46" s="344"/>
      <c r="I46" s="354"/>
      <c r="J46" s="355"/>
      <c r="K46" s="386"/>
      <c r="L46" s="366"/>
      <c r="M46" s="1"/>
      <c r="N46" s="3"/>
      <c r="O46" s="3"/>
      <c r="P46" s="3"/>
      <c r="Q46" s="3"/>
      <c r="R46" s="3"/>
      <c r="S46" s="3"/>
      <c r="T46" s="3"/>
      <c r="U46" s="3"/>
      <c r="V46" s="3"/>
    </row>
    <row r="47" spans="1:22" ht="25.15" customHeight="1" thickBot="1" x14ac:dyDescent="0.3">
      <c r="A47" s="211" t="s">
        <v>4</v>
      </c>
      <c r="B47" s="212"/>
      <c r="C47" s="212"/>
      <c r="D47" s="74"/>
      <c r="E47" s="74"/>
      <c r="F47" s="59"/>
      <c r="G47" s="59"/>
      <c r="H47" s="73"/>
      <c r="I47" s="362">
        <v>3126900</v>
      </c>
      <c r="J47" s="363"/>
      <c r="K47" s="194">
        <v>3111218.55</v>
      </c>
      <c r="L47" s="63"/>
      <c r="M47" s="1"/>
      <c r="N47" s="3"/>
      <c r="O47" s="3"/>
      <c r="P47" s="3"/>
      <c r="Q47" s="3"/>
      <c r="R47" s="3"/>
      <c r="S47" s="3"/>
      <c r="T47" s="3"/>
      <c r="U47" s="3"/>
      <c r="V47" s="3"/>
    </row>
    <row r="48" spans="1:22" ht="21.6" customHeight="1" x14ac:dyDescent="0.25">
      <c r="A48" s="211" t="s">
        <v>35</v>
      </c>
      <c r="B48" s="212"/>
      <c r="C48" s="212"/>
      <c r="D48" s="212"/>
      <c r="E48" s="212"/>
      <c r="F48" s="212"/>
      <c r="G48" s="212"/>
      <c r="H48" s="212"/>
      <c r="I48" s="280"/>
      <c r="J48" s="280"/>
      <c r="K48" s="280"/>
      <c r="L48" s="213"/>
      <c r="M48" s="1"/>
      <c r="N48" s="3"/>
      <c r="O48" s="3"/>
      <c r="P48" s="3"/>
      <c r="Q48" s="3"/>
      <c r="R48" s="3"/>
      <c r="S48" s="3"/>
      <c r="T48" s="3"/>
      <c r="U48" s="3"/>
      <c r="V48" s="3"/>
    </row>
    <row r="49" spans="1:22" ht="63" customHeight="1" x14ac:dyDescent="0.25">
      <c r="A49" s="75"/>
      <c r="B49" s="76" t="s">
        <v>45</v>
      </c>
      <c r="C49" s="61"/>
      <c r="D49" s="77" t="s">
        <v>87</v>
      </c>
      <c r="E49" s="61"/>
      <c r="F49" s="421" t="s">
        <v>73</v>
      </c>
      <c r="G49" s="78" t="s">
        <v>219</v>
      </c>
      <c r="H49" s="21" t="s">
        <v>27</v>
      </c>
      <c r="I49" s="204">
        <v>3086000</v>
      </c>
      <c r="J49" s="205"/>
      <c r="K49" s="79">
        <v>3048227.08</v>
      </c>
      <c r="L49" s="148" t="s">
        <v>181</v>
      </c>
      <c r="M49" s="1"/>
      <c r="N49" s="3"/>
      <c r="O49" s="3"/>
      <c r="P49" s="3"/>
      <c r="Q49" s="3"/>
      <c r="R49" s="3"/>
      <c r="S49" s="3"/>
      <c r="T49" s="3"/>
      <c r="U49" s="3"/>
      <c r="V49" s="3"/>
    </row>
    <row r="50" spans="1:22" ht="58.5" customHeight="1" x14ac:dyDescent="0.25">
      <c r="A50" s="75"/>
      <c r="B50" s="76" t="s">
        <v>46</v>
      </c>
      <c r="C50" s="61"/>
      <c r="D50" s="80" t="s">
        <v>110</v>
      </c>
      <c r="E50" s="61"/>
      <c r="F50" s="21" t="s">
        <v>126</v>
      </c>
      <c r="G50" s="21" t="s">
        <v>126</v>
      </c>
      <c r="H50" s="21" t="s">
        <v>27</v>
      </c>
      <c r="I50" s="204">
        <v>1410100</v>
      </c>
      <c r="J50" s="205"/>
      <c r="K50" s="79">
        <v>1157081.74</v>
      </c>
      <c r="L50" s="136" t="s">
        <v>173</v>
      </c>
      <c r="M50" s="1"/>
      <c r="N50" s="3"/>
      <c r="O50" s="3"/>
      <c r="P50" s="3"/>
      <c r="Q50" s="3"/>
      <c r="R50" s="3"/>
      <c r="S50" s="3"/>
      <c r="T50" s="3"/>
      <c r="U50" s="3"/>
      <c r="V50" s="3"/>
    </row>
    <row r="51" spans="1:22" s="8" customFormat="1" ht="30.6" customHeight="1" x14ac:dyDescent="0.25">
      <c r="A51" s="75"/>
      <c r="B51" s="77" t="s">
        <v>47</v>
      </c>
      <c r="C51" s="81"/>
      <c r="D51" s="77" t="s">
        <v>81</v>
      </c>
      <c r="E51" s="206" t="s">
        <v>74</v>
      </c>
      <c r="F51" s="407"/>
      <c r="G51" s="82" t="s">
        <v>74</v>
      </c>
      <c r="H51" s="21" t="s">
        <v>27</v>
      </c>
      <c r="I51" s="204">
        <v>393100</v>
      </c>
      <c r="J51" s="205"/>
      <c r="K51" s="196">
        <v>781452.85</v>
      </c>
      <c r="L51" s="199" t="s">
        <v>177</v>
      </c>
      <c r="M51" s="14"/>
      <c r="N51" s="6"/>
      <c r="O51" s="6"/>
      <c r="P51" s="6"/>
      <c r="Q51" s="6"/>
      <c r="R51" s="6"/>
      <c r="S51" s="6"/>
      <c r="T51" s="6"/>
      <c r="U51" s="6"/>
      <c r="V51" s="6"/>
    </row>
    <row r="52" spans="1:22" s="8" customFormat="1" ht="32.450000000000003" customHeight="1" x14ac:dyDescent="0.25">
      <c r="A52" s="75"/>
      <c r="B52" s="77" t="s">
        <v>106</v>
      </c>
      <c r="C52" s="81"/>
      <c r="D52" s="26" t="s">
        <v>54</v>
      </c>
      <c r="E52" s="206" t="s">
        <v>88</v>
      </c>
      <c r="F52" s="207"/>
      <c r="G52" s="50" t="s">
        <v>88</v>
      </c>
      <c r="H52" s="21" t="s">
        <v>27</v>
      </c>
      <c r="I52" s="204">
        <v>184400</v>
      </c>
      <c r="J52" s="205"/>
      <c r="K52" s="197"/>
      <c r="L52" s="200"/>
      <c r="M52" s="14"/>
      <c r="N52" s="6"/>
      <c r="O52" s="6"/>
      <c r="P52" s="6"/>
      <c r="Q52" s="6"/>
      <c r="R52" s="6"/>
      <c r="S52" s="6"/>
      <c r="T52" s="6"/>
      <c r="U52" s="6"/>
      <c r="V52" s="6"/>
    </row>
    <row r="53" spans="1:22" s="8" customFormat="1" ht="45" customHeight="1" x14ac:dyDescent="0.25">
      <c r="A53" s="75"/>
      <c r="B53" s="77" t="s">
        <v>48</v>
      </c>
      <c r="C53" s="81"/>
      <c r="D53" s="26" t="s">
        <v>82</v>
      </c>
      <c r="E53" s="83"/>
      <c r="F53" s="84" t="s">
        <v>75</v>
      </c>
      <c r="G53" s="84" t="s">
        <v>75</v>
      </c>
      <c r="H53" s="21" t="s">
        <v>27</v>
      </c>
      <c r="I53" s="204">
        <v>58700</v>
      </c>
      <c r="J53" s="205"/>
      <c r="K53" s="197"/>
      <c r="L53" s="200"/>
      <c r="M53" s="14"/>
      <c r="N53" s="6"/>
      <c r="O53" s="6"/>
      <c r="P53" s="6"/>
      <c r="Q53" s="6"/>
      <c r="R53" s="6"/>
      <c r="S53" s="6"/>
      <c r="T53" s="6"/>
      <c r="U53" s="6"/>
      <c r="V53" s="6"/>
    </row>
    <row r="54" spans="1:22" s="8" customFormat="1" ht="45" customHeight="1" x14ac:dyDescent="0.25">
      <c r="A54" s="141"/>
      <c r="B54" s="140" t="s">
        <v>175</v>
      </c>
      <c r="C54" s="81"/>
      <c r="D54" s="142" t="s">
        <v>83</v>
      </c>
      <c r="E54" s="83"/>
      <c r="F54" s="84" t="s">
        <v>129</v>
      </c>
      <c r="G54" s="84" t="s">
        <v>129</v>
      </c>
      <c r="H54" s="21" t="s">
        <v>27</v>
      </c>
      <c r="I54" s="204">
        <v>122800</v>
      </c>
      <c r="J54" s="205"/>
      <c r="K54" s="197"/>
      <c r="L54" s="200"/>
      <c r="M54" s="14"/>
      <c r="N54" s="6"/>
      <c r="O54" s="6"/>
      <c r="P54" s="6"/>
      <c r="Q54" s="6"/>
      <c r="R54" s="6"/>
      <c r="S54" s="6"/>
      <c r="T54" s="6"/>
      <c r="U54" s="6"/>
      <c r="V54" s="6"/>
    </row>
    <row r="55" spans="1:22" s="8" customFormat="1" ht="57" customHeight="1" thickBot="1" x14ac:dyDescent="0.3">
      <c r="A55" s="75"/>
      <c r="B55" s="77" t="s">
        <v>176</v>
      </c>
      <c r="C55" s="81"/>
      <c r="D55" s="26" t="s">
        <v>62</v>
      </c>
      <c r="E55" s="83"/>
      <c r="F55" s="84" t="s">
        <v>76</v>
      </c>
      <c r="G55" s="84" t="s">
        <v>76</v>
      </c>
      <c r="H55" s="21" t="s">
        <v>27</v>
      </c>
      <c r="I55" s="252">
        <v>23000</v>
      </c>
      <c r="J55" s="265"/>
      <c r="K55" s="198"/>
      <c r="L55" s="201"/>
      <c r="M55" s="14"/>
      <c r="N55" s="6"/>
      <c r="O55" s="6"/>
      <c r="P55" s="6"/>
      <c r="Q55" s="6"/>
      <c r="R55" s="6"/>
      <c r="S55" s="6"/>
      <c r="T55" s="6"/>
      <c r="U55" s="6"/>
      <c r="V55" s="6"/>
    </row>
    <row r="56" spans="1:22" s="8" customFormat="1" ht="84" customHeight="1" thickBot="1" x14ac:dyDescent="0.3">
      <c r="A56" s="155"/>
      <c r="B56" s="154" t="s">
        <v>195</v>
      </c>
      <c r="C56" s="81"/>
      <c r="D56" s="166" t="s">
        <v>195</v>
      </c>
      <c r="E56" s="83"/>
      <c r="F56" s="180" t="s">
        <v>141</v>
      </c>
      <c r="G56" s="182" t="s">
        <v>141</v>
      </c>
      <c r="H56" s="183" t="s">
        <v>203</v>
      </c>
      <c r="I56" s="222">
        <v>57000</v>
      </c>
      <c r="J56" s="223"/>
      <c r="K56" s="151">
        <v>57000</v>
      </c>
      <c r="L56" s="37" t="s">
        <v>180</v>
      </c>
      <c r="M56" s="14"/>
      <c r="N56" s="6"/>
      <c r="O56" s="6"/>
      <c r="P56" s="6"/>
      <c r="Q56" s="6"/>
      <c r="R56" s="6"/>
      <c r="S56" s="6"/>
      <c r="T56" s="6"/>
      <c r="U56" s="6"/>
      <c r="V56" s="6"/>
    </row>
    <row r="57" spans="1:22" s="8" customFormat="1" ht="63" customHeight="1" x14ac:dyDescent="0.25">
      <c r="A57" s="75"/>
      <c r="B57" s="80" t="s">
        <v>204</v>
      </c>
      <c r="C57" s="85"/>
      <c r="D57" s="80" t="s">
        <v>204</v>
      </c>
      <c r="E57" s="83"/>
      <c r="F57" s="84" t="s">
        <v>108</v>
      </c>
      <c r="G57" s="181" t="s">
        <v>108</v>
      </c>
      <c r="H57" s="21" t="s">
        <v>111</v>
      </c>
      <c r="I57" s="266">
        <v>99300</v>
      </c>
      <c r="J57" s="267"/>
      <c r="K57" s="165">
        <v>99300</v>
      </c>
      <c r="L57" s="184" t="s">
        <v>174</v>
      </c>
      <c r="M57" s="14"/>
      <c r="N57" s="6"/>
      <c r="O57" s="6"/>
      <c r="P57" s="6"/>
      <c r="Q57" s="6"/>
      <c r="R57" s="6"/>
      <c r="S57" s="6"/>
      <c r="T57" s="6"/>
      <c r="U57" s="6"/>
      <c r="V57" s="6"/>
    </row>
    <row r="58" spans="1:22" s="8" customFormat="1" ht="49.5" customHeight="1" x14ac:dyDescent="0.25">
      <c r="A58" s="75"/>
      <c r="B58" s="80" t="s">
        <v>205</v>
      </c>
      <c r="C58" s="85"/>
      <c r="D58" s="86" t="s">
        <v>128</v>
      </c>
      <c r="E58" s="83"/>
      <c r="F58" s="84" t="s">
        <v>95</v>
      </c>
      <c r="G58" s="84" t="s">
        <v>95</v>
      </c>
      <c r="H58" s="21" t="s">
        <v>56</v>
      </c>
      <c r="I58" s="204">
        <v>49000</v>
      </c>
      <c r="J58" s="205"/>
      <c r="K58" s="40">
        <v>44519.45</v>
      </c>
      <c r="L58" s="37" t="s">
        <v>163</v>
      </c>
      <c r="M58" s="14"/>
      <c r="N58" s="6"/>
      <c r="O58" s="6"/>
      <c r="P58" s="6"/>
      <c r="Q58" s="6"/>
      <c r="R58" s="6"/>
      <c r="S58" s="6"/>
      <c r="T58" s="6"/>
      <c r="U58" s="6"/>
      <c r="V58" s="6"/>
    </row>
    <row r="59" spans="1:22" s="8" customFormat="1" ht="69.75" customHeight="1" x14ac:dyDescent="0.25">
      <c r="A59" s="75"/>
      <c r="B59" s="77" t="s">
        <v>206</v>
      </c>
      <c r="C59" s="85"/>
      <c r="D59" s="77" t="s">
        <v>127</v>
      </c>
      <c r="E59" s="83"/>
      <c r="F59" s="88" t="s">
        <v>133</v>
      </c>
      <c r="G59" s="88" t="s">
        <v>133</v>
      </c>
      <c r="H59" s="21" t="s">
        <v>116</v>
      </c>
      <c r="I59" s="204">
        <v>1665000</v>
      </c>
      <c r="J59" s="205"/>
      <c r="K59" s="40">
        <v>1527185.39</v>
      </c>
      <c r="L59" s="147" t="s">
        <v>178</v>
      </c>
      <c r="M59" s="14"/>
      <c r="N59" s="6"/>
      <c r="O59" s="6"/>
      <c r="P59" s="6"/>
      <c r="Q59" s="6"/>
      <c r="R59" s="6"/>
      <c r="S59" s="6"/>
      <c r="T59" s="6"/>
      <c r="U59" s="6"/>
      <c r="V59" s="6"/>
    </row>
    <row r="60" spans="1:22" s="8" customFormat="1" ht="49.5" customHeight="1" x14ac:dyDescent="0.25">
      <c r="A60" s="75"/>
      <c r="B60" s="76" t="s">
        <v>207</v>
      </c>
      <c r="C60" s="85"/>
      <c r="D60" s="77" t="s">
        <v>132</v>
      </c>
      <c r="E60" s="83"/>
      <c r="F60" s="88" t="s">
        <v>134</v>
      </c>
      <c r="G60" s="88" t="s">
        <v>134</v>
      </c>
      <c r="H60" s="164" t="s">
        <v>135</v>
      </c>
      <c r="I60" s="204">
        <v>249000</v>
      </c>
      <c r="J60" s="205"/>
      <c r="K60" s="40">
        <v>249700</v>
      </c>
      <c r="L60" s="37" t="s">
        <v>179</v>
      </c>
      <c r="M60" s="14"/>
      <c r="N60" s="6"/>
      <c r="O60" s="6"/>
      <c r="P60" s="6"/>
      <c r="Q60" s="6"/>
      <c r="R60" s="6"/>
      <c r="S60" s="6"/>
      <c r="T60" s="6"/>
      <c r="U60" s="6"/>
      <c r="V60" s="6"/>
    </row>
    <row r="61" spans="1:22" s="8" customFormat="1" ht="49.5" customHeight="1" x14ac:dyDescent="0.25">
      <c r="A61" s="167"/>
      <c r="B61" s="186" t="s">
        <v>212</v>
      </c>
      <c r="C61" s="85"/>
      <c r="D61" s="166" t="s">
        <v>213</v>
      </c>
      <c r="E61" s="83"/>
      <c r="F61" s="88" t="s">
        <v>214</v>
      </c>
      <c r="G61" s="88" t="s">
        <v>214</v>
      </c>
      <c r="H61" s="164" t="s">
        <v>215</v>
      </c>
      <c r="I61" s="204">
        <v>62000</v>
      </c>
      <c r="J61" s="205"/>
      <c r="K61" s="165">
        <v>61128</v>
      </c>
      <c r="L61" s="37" t="s">
        <v>216</v>
      </c>
      <c r="M61" s="14"/>
      <c r="N61" s="6"/>
      <c r="O61" s="6"/>
      <c r="P61" s="6"/>
      <c r="Q61" s="6"/>
      <c r="R61" s="6"/>
      <c r="S61" s="6"/>
      <c r="T61" s="6"/>
      <c r="U61" s="6"/>
      <c r="V61" s="6"/>
    </row>
    <row r="62" spans="1:22" s="8" customFormat="1" ht="94.5" customHeight="1" thickBot="1" x14ac:dyDescent="0.3">
      <c r="A62" s="75"/>
      <c r="B62" s="77" t="s">
        <v>211</v>
      </c>
      <c r="C62" s="81"/>
      <c r="D62" s="77" t="s">
        <v>142</v>
      </c>
      <c r="E62" s="83" t="s">
        <v>117</v>
      </c>
      <c r="F62" s="88" t="s">
        <v>141</v>
      </c>
      <c r="G62" s="88" t="s">
        <v>141</v>
      </c>
      <c r="H62" s="164" t="s">
        <v>136</v>
      </c>
      <c r="I62" s="204">
        <v>250000</v>
      </c>
      <c r="J62" s="205"/>
      <c r="K62" s="40">
        <v>97715.8</v>
      </c>
      <c r="L62" s="37" t="s">
        <v>180</v>
      </c>
      <c r="M62" s="14"/>
      <c r="N62" s="6"/>
      <c r="O62" s="6"/>
      <c r="P62" s="6"/>
      <c r="Q62" s="6"/>
      <c r="R62" s="6"/>
      <c r="S62" s="6"/>
      <c r="T62" s="6"/>
      <c r="U62" s="6"/>
      <c r="V62" s="6"/>
    </row>
    <row r="63" spans="1:22" ht="0.75" hidden="1" customHeight="1" x14ac:dyDescent="0.25">
      <c r="A63" s="89"/>
      <c r="B63" s="90"/>
      <c r="C63" s="91"/>
      <c r="D63" s="90"/>
      <c r="E63" s="92"/>
      <c r="F63" s="93"/>
      <c r="G63" s="93"/>
      <c r="H63" s="94"/>
      <c r="I63" s="95"/>
      <c r="J63" s="95"/>
      <c r="K63" s="95"/>
      <c r="L63" s="87"/>
      <c r="M63" s="1"/>
      <c r="N63" s="3"/>
      <c r="O63" s="3"/>
      <c r="P63" s="3"/>
      <c r="Q63" s="3"/>
      <c r="R63" s="3"/>
      <c r="S63" s="3"/>
      <c r="T63" s="3"/>
      <c r="U63" s="3"/>
      <c r="V63" s="3"/>
    </row>
    <row r="64" spans="1:22" ht="0.75" hidden="1" customHeight="1" x14ac:dyDescent="0.25">
      <c r="A64" s="75"/>
      <c r="B64" s="90"/>
      <c r="C64" s="91"/>
      <c r="D64" s="90"/>
      <c r="E64" s="92"/>
      <c r="F64" s="93"/>
      <c r="G64" s="93"/>
      <c r="H64" s="94"/>
      <c r="I64" s="96"/>
      <c r="J64" s="40"/>
      <c r="K64" s="40"/>
      <c r="L64" s="87"/>
      <c r="M64" s="1"/>
      <c r="N64" s="3"/>
      <c r="O64" s="3"/>
      <c r="P64" s="3"/>
      <c r="Q64" s="3"/>
      <c r="R64" s="3"/>
      <c r="S64" s="3"/>
      <c r="T64" s="3"/>
      <c r="U64" s="3"/>
      <c r="V64" s="3"/>
    </row>
    <row r="65" spans="1:28" ht="0.75" hidden="1" customHeight="1" x14ac:dyDescent="0.25">
      <c r="A65" s="75"/>
      <c r="B65" s="90"/>
      <c r="C65" s="91"/>
      <c r="D65" s="90"/>
      <c r="E65" s="92"/>
      <c r="F65" s="93"/>
      <c r="G65" s="93"/>
      <c r="H65" s="94"/>
      <c r="I65" s="96"/>
      <c r="J65" s="40"/>
      <c r="K65" s="40"/>
      <c r="L65" s="87"/>
      <c r="M65" s="1"/>
      <c r="N65" s="3"/>
      <c r="O65" s="3"/>
      <c r="P65" s="3"/>
      <c r="Q65" s="3"/>
      <c r="R65" s="3"/>
      <c r="S65" s="3"/>
      <c r="T65" s="3"/>
      <c r="U65" s="3"/>
      <c r="V65" s="3"/>
    </row>
    <row r="66" spans="1:28" ht="0.75" hidden="1" customHeight="1" x14ac:dyDescent="0.25">
      <c r="A66" s="75"/>
      <c r="B66" s="90"/>
      <c r="C66" s="91"/>
      <c r="D66" s="90"/>
      <c r="E66" s="92"/>
      <c r="F66" s="93"/>
      <c r="G66" s="93"/>
      <c r="H66" s="94"/>
      <c r="I66" s="96"/>
      <c r="J66" s="40"/>
      <c r="K66" s="40"/>
      <c r="L66" s="87"/>
      <c r="M66" s="1"/>
      <c r="N66" s="3"/>
      <c r="O66" s="3"/>
      <c r="P66" s="3"/>
      <c r="Q66" s="3"/>
      <c r="R66" s="3"/>
      <c r="S66" s="3"/>
      <c r="T66" s="3"/>
      <c r="U66" s="3"/>
      <c r="V66" s="3"/>
    </row>
    <row r="67" spans="1:28" ht="0.75" hidden="1" customHeight="1" x14ac:dyDescent="0.25">
      <c r="A67" s="75"/>
      <c r="B67" s="90"/>
      <c r="C67" s="91"/>
      <c r="D67" s="90"/>
      <c r="E67" s="92"/>
      <c r="F67" s="93"/>
      <c r="G67" s="93"/>
      <c r="H67" s="94"/>
      <c r="I67" s="96"/>
      <c r="J67" s="40"/>
      <c r="K67" s="40"/>
      <c r="L67" s="87"/>
      <c r="M67" s="1"/>
      <c r="N67" s="3"/>
      <c r="O67" s="3"/>
      <c r="P67" s="3"/>
      <c r="Q67" s="3"/>
      <c r="R67" s="3"/>
      <c r="S67" s="3"/>
      <c r="T67" s="3"/>
      <c r="U67" s="3"/>
      <c r="V67" s="3"/>
    </row>
    <row r="68" spans="1:28" ht="0.75" hidden="1" customHeight="1" x14ac:dyDescent="0.25">
      <c r="A68" s="75"/>
      <c r="B68" s="90"/>
      <c r="C68" s="91"/>
      <c r="D68" s="90"/>
      <c r="E68" s="92"/>
      <c r="F68" s="93"/>
      <c r="G68" s="93"/>
      <c r="H68" s="94"/>
      <c r="I68" s="189"/>
      <c r="J68" s="190"/>
      <c r="K68" s="187"/>
      <c r="L68" s="74"/>
      <c r="M68" s="1"/>
      <c r="N68" s="3"/>
      <c r="O68" s="3"/>
      <c r="P68" s="3"/>
      <c r="Q68" s="3"/>
      <c r="R68" s="3"/>
      <c r="S68" s="3"/>
      <c r="T68" s="3"/>
      <c r="U68" s="3"/>
      <c r="V68" s="3"/>
    </row>
    <row r="69" spans="1:28" s="8" customFormat="1" ht="19.5" customHeight="1" thickBot="1" x14ac:dyDescent="0.3">
      <c r="A69" s="75"/>
      <c r="B69" s="208" t="s">
        <v>4</v>
      </c>
      <c r="C69" s="209"/>
      <c r="D69" s="210"/>
      <c r="E69" s="97">
        <v>8873600</v>
      </c>
      <c r="F69" s="74"/>
      <c r="G69" s="74"/>
      <c r="H69" s="74"/>
      <c r="I69" s="220">
        <f>I62+I61+I60+I59+I58+I56+I55+I54+I52+I51+I50+I49+I57</f>
        <v>7650700</v>
      </c>
      <c r="J69" s="221"/>
      <c r="K69" s="188">
        <f>K62+K61+K60+K59+K58+K56+K51+K50+K49+K57</f>
        <v>7123310.3099999996</v>
      </c>
      <c r="L69" s="98"/>
      <c r="M69" s="13"/>
      <c r="N69" s="6"/>
      <c r="O69" s="6"/>
      <c r="P69" s="6"/>
      <c r="Q69" s="6"/>
      <c r="R69" s="6"/>
      <c r="S69" s="6"/>
      <c r="T69" s="6"/>
      <c r="U69" s="6"/>
      <c r="V69" s="6"/>
    </row>
    <row r="70" spans="1:28" ht="27.75" customHeight="1" x14ac:dyDescent="0.25">
      <c r="A70" s="216" t="s">
        <v>36</v>
      </c>
      <c r="B70" s="217"/>
      <c r="C70" s="217"/>
      <c r="D70" s="217"/>
      <c r="E70" s="217"/>
      <c r="F70" s="217"/>
      <c r="G70" s="217"/>
      <c r="H70" s="217"/>
      <c r="I70" s="218"/>
      <c r="J70" s="218"/>
      <c r="K70" s="218"/>
      <c r="L70" s="219"/>
      <c r="M70" s="1"/>
      <c r="N70" s="3"/>
      <c r="O70" s="3"/>
      <c r="P70" s="3"/>
      <c r="Q70" s="3"/>
      <c r="R70" s="3"/>
      <c r="S70" s="3"/>
      <c r="T70" s="3"/>
      <c r="U70" s="3"/>
      <c r="V70" s="3"/>
    </row>
    <row r="71" spans="1:28" ht="28.9" customHeight="1" x14ac:dyDescent="0.25">
      <c r="A71" s="400"/>
      <c r="B71" s="34" t="s">
        <v>89</v>
      </c>
      <c r="C71" s="99"/>
      <c r="D71" s="100" t="s">
        <v>65</v>
      </c>
      <c r="E71" s="101"/>
      <c r="F71" s="102" t="s">
        <v>77</v>
      </c>
      <c r="G71" s="102" t="s">
        <v>77</v>
      </c>
      <c r="H71" s="103" t="s">
        <v>150</v>
      </c>
      <c r="I71" s="204">
        <v>2500000</v>
      </c>
      <c r="J71" s="205"/>
      <c r="K71" s="79">
        <v>2500000</v>
      </c>
      <c r="L71" s="104" t="s">
        <v>164</v>
      </c>
      <c r="M71" s="1"/>
      <c r="N71" s="3"/>
      <c r="O71" s="3"/>
      <c r="P71" s="3"/>
      <c r="Q71" s="3"/>
      <c r="R71" s="3"/>
      <c r="S71" s="3"/>
      <c r="T71" s="3"/>
      <c r="U71" s="3"/>
      <c r="V71" s="3"/>
    </row>
    <row r="72" spans="1:28" ht="45.75" customHeight="1" x14ac:dyDescent="0.25">
      <c r="A72" s="390"/>
      <c r="B72" s="34" t="s">
        <v>94</v>
      </c>
      <c r="C72" s="105"/>
      <c r="D72" s="34" t="s">
        <v>107</v>
      </c>
      <c r="E72" s="214" t="s">
        <v>78</v>
      </c>
      <c r="F72" s="215"/>
      <c r="G72" s="106" t="s">
        <v>78</v>
      </c>
      <c r="H72" s="107" t="s">
        <v>111</v>
      </c>
      <c r="I72" s="202">
        <v>580000</v>
      </c>
      <c r="J72" s="203"/>
      <c r="K72" s="108">
        <v>572672.66</v>
      </c>
      <c r="L72" s="145" t="s">
        <v>167</v>
      </c>
      <c r="M72" s="1"/>
      <c r="N72" s="3"/>
      <c r="O72" s="3"/>
      <c r="P72" s="3"/>
      <c r="Q72" s="3"/>
      <c r="R72" s="3"/>
      <c r="S72" s="3"/>
      <c r="T72" s="3"/>
      <c r="U72" s="3"/>
      <c r="V72" s="3"/>
    </row>
    <row r="73" spans="1:28" ht="48.75" customHeight="1" x14ac:dyDescent="0.25">
      <c r="A73" s="390"/>
      <c r="B73" s="34" t="s">
        <v>90</v>
      </c>
      <c r="C73" s="105"/>
      <c r="D73" s="34" t="s">
        <v>57</v>
      </c>
      <c r="E73" s="109"/>
      <c r="F73" s="106" t="s">
        <v>169</v>
      </c>
      <c r="G73" s="106" t="s">
        <v>168</v>
      </c>
      <c r="H73" s="107" t="s">
        <v>112</v>
      </c>
      <c r="I73" s="202">
        <v>250000</v>
      </c>
      <c r="J73" s="207"/>
      <c r="K73" s="137">
        <v>249000</v>
      </c>
      <c r="L73" s="104" t="s">
        <v>170</v>
      </c>
      <c r="M73" s="1"/>
      <c r="N73" s="3"/>
      <c r="O73" s="3"/>
      <c r="P73" s="3"/>
      <c r="Q73" s="3"/>
      <c r="R73" s="3"/>
      <c r="S73" s="3"/>
      <c r="T73" s="3"/>
      <c r="U73" s="3"/>
      <c r="V73" s="3"/>
    </row>
    <row r="74" spans="1:28" ht="48.75" customHeight="1" x14ac:dyDescent="0.25">
      <c r="A74" s="390"/>
      <c r="B74" s="34" t="s">
        <v>118</v>
      </c>
      <c r="C74" s="105"/>
      <c r="D74" s="34" t="s">
        <v>121</v>
      </c>
      <c r="E74" s="109"/>
      <c r="F74" s="106" t="s">
        <v>119</v>
      </c>
      <c r="G74" s="106" t="s">
        <v>119</v>
      </c>
      <c r="H74" s="107" t="s">
        <v>120</v>
      </c>
      <c r="I74" s="202">
        <v>134000</v>
      </c>
      <c r="J74" s="203"/>
      <c r="K74" s="108">
        <v>109000</v>
      </c>
      <c r="L74" s="145" t="s">
        <v>166</v>
      </c>
      <c r="M74" s="1"/>
      <c r="N74" s="3"/>
      <c r="O74" s="3"/>
      <c r="P74" s="3"/>
      <c r="Q74" s="3"/>
      <c r="R74" s="3"/>
      <c r="S74" s="3"/>
      <c r="T74" s="3"/>
      <c r="U74" s="3"/>
      <c r="V74" s="3"/>
    </row>
    <row r="75" spans="1:28" ht="48.75" customHeight="1" x14ac:dyDescent="0.25">
      <c r="A75" s="390"/>
      <c r="B75" s="34" t="s">
        <v>184</v>
      </c>
      <c r="C75" s="105"/>
      <c r="D75" s="34" t="s">
        <v>183</v>
      </c>
      <c r="E75" s="138"/>
      <c r="F75" s="139" t="s">
        <v>185</v>
      </c>
      <c r="G75" s="139" t="s">
        <v>185</v>
      </c>
      <c r="H75" s="102" t="s">
        <v>120</v>
      </c>
      <c r="I75" s="202">
        <v>22280</v>
      </c>
      <c r="J75" s="203"/>
      <c r="K75" s="135">
        <v>22280</v>
      </c>
      <c r="L75" s="145" t="s">
        <v>186</v>
      </c>
      <c r="M75" s="1"/>
      <c r="N75" s="3"/>
      <c r="O75" s="3"/>
      <c r="P75" s="3"/>
      <c r="Q75" s="3"/>
      <c r="R75" s="3"/>
      <c r="S75" s="3"/>
      <c r="T75" s="3"/>
      <c r="U75" s="3"/>
      <c r="V75" s="3"/>
      <c r="AB75" s="185"/>
    </row>
    <row r="76" spans="1:28" ht="43.9" customHeight="1" x14ac:dyDescent="0.25">
      <c r="A76" s="390"/>
      <c r="B76" s="33" t="s">
        <v>91</v>
      </c>
      <c r="C76" s="105"/>
      <c r="D76" s="110" t="s">
        <v>113</v>
      </c>
      <c r="E76" s="109"/>
      <c r="F76" s="106" t="s">
        <v>122</v>
      </c>
      <c r="G76" s="106" t="s">
        <v>122</v>
      </c>
      <c r="H76" s="107" t="s">
        <v>124</v>
      </c>
      <c r="I76" s="202">
        <v>105000</v>
      </c>
      <c r="J76" s="203"/>
      <c r="K76" s="108">
        <v>83500</v>
      </c>
      <c r="L76" s="146" t="s">
        <v>171</v>
      </c>
      <c r="M76" s="1"/>
      <c r="N76" s="3"/>
      <c r="O76" s="3"/>
      <c r="P76" s="3"/>
      <c r="Q76" s="3"/>
      <c r="R76" s="3"/>
      <c r="S76" s="3"/>
      <c r="T76" s="3"/>
      <c r="U76" s="3"/>
      <c r="V76" s="3"/>
    </row>
    <row r="77" spans="1:28" ht="63" customHeight="1" x14ac:dyDescent="0.25">
      <c r="A77" s="390"/>
      <c r="B77" s="33" t="s">
        <v>92</v>
      </c>
      <c r="C77" s="105"/>
      <c r="D77" s="34" t="s">
        <v>123</v>
      </c>
      <c r="E77" s="214" t="s">
        <v>79</v>
      </c>
      <c r="F77" s="215"/>
      <c r="G77" s="106"/>
      <c r="H77" s="102" t="s">
        <v>43</v>
      </c>
      <c r="I77" s="204">
        <v>1010420</v>
      </c>
      <c r="J77" s="205"/>
      <c r="K77" s="79"/>
      <c r="L77" s="111"/>
      <c r="M77" s="1"/>
      <c r="N77" s="3"/>
      <c r="O77" s="3"/>
      <c r="P77" s="3"/>
      <c r="Q77" s="3"/>
      <c r="R77" s="3"/>
      <c r="S77" s="3"/>
      <c r="T77" s="3"/>
      <c r="U77" s="3"/>
      <c r="V77" s="3"/>
    </row>
    <row r="78" spans="1:28" ht="54" customHeight="1" x14ac:dyDescent="0.25">
      <c r="A78" s="390"/>
      <c r="B78" s="33" t="s">
        <v>93</v>
      </c>
      <c r="C78" s="105"/>
      <c r="D78" s="112" t="s">
        <v>210</v>
      </c>
      <c r="E78" s="109"/>
      <c r="F78" s="106" t="s">
        <v>96</v>
      </c>
      <c r="G78" s="106" t="s">
        <v>96</v>
      </c>
      <c r="H78" s="102" t="s">
        <v>64</v>
      </c>
      <c r="I78" s="204">
        <v>226000</v>
      </c>
      <c r="J78" s="205"/>
      <c r="K78" s="79">
        <v>104857.5</v>
      </c>
      <c r="L78" s="143" t="s">
        <v>165</v>
      </c>
      <c r="M78" s="1"/>
      <c r="N78" s="3"/>
      <c r="O78" s="3"/>
      <c r="P78" s="3"/>
      <c r="Q78" s="3"/>
      <c r="R78" s="3"/>
      <c r="S78" s="3"/>
      <c r="T78" s="3"/>
      <c r="U78" s="3"/>
      <c r="V78" s="3"/>
    </row>
    <row r="79" spans="1:28" ht="55.5" customHeight="1" x14ac:dyDescent="0.25">
      <c r="A79" s="390"/>
      <c r="B79" s="33" t="s">
        <v>99</v>
      </c>
      <c r="C79" s="105"/>
      <c r="D79" s="112" t="s">
        <v>208</v>
      </c>
      <c r="E79" s="109"/>
      <c r="F79" s="106" t="s">
        <v>131</v>
      </c>
      <c r="G79" s="106" t="s">
        <v>217</v>
      </c>
      <c r="H79" s="102" t="s">
        <v>209</v>
      </c>
      <c r="I79" s="204">
        <v>241000</v>
      </c>
      <c r="J79" s="251"/>
      <c r="K79" s="113">
        <v>198000</v>
      </c>
      <c r="L79" s="111"/>
      <c r="M79" s="1"/>
      <c r="N79" s="3"/>
      <c r="O79" s="3"/>
      <c r="P79" s="3"/>
      <c r="Q79" s="3"/>
      <c r="R79" s="3"/>
      <c r="S79" s="3"/>
      <c r="T79" s="3"/>
      <c r="U79" s="3"/>
      <c r="V79" s="3"/>
    </row>
    <row r="80" spans="1:28" ht="55.5" customHeight="1" x14ac:dyDescent="0.25">
      <c r="A80" s="390"/>
      <c r="B80" s="33" t="s">
        <v>100</v>
      </c>
      <c r="C80" s="105"/>
      <c r="D80" s="112" t="s">
        <v>97</v>
      </c>
      <c r="E80" s="109"/>
      <c r="F80" s="106" t="s">
        <v>104</v>
      </c>
      <c r="G80" s="106" t="s">
        <v>192</v>
      </c>
      <c r="H80" s="107" t="s">
        <v>115</v>
      </c>
      <c r="I80" s="204">
        <v>275200</v>
      </c>
      <c r="J80" s="251"/>
      <c r="K80" s="410">
        <v>210231.45</v>
      </c>
      <c r="L80" s="290" t="s">
        <v>191</v>
      </c>
      <c r="M80" s="1"/>
      <c r="N80" s="3"/>
      <c r="O80" s="3"/>
      <c r="P80" s="3"/>
      <c r="Q80" s="3"/>
      <c r="R80" s="3"/>
      <c r="S80" s="3"/>
      <c r="T80" s="3"/>
      <c r="U80" s="3"/>
      <c r="V80" s="3"/>
    </row>
    <row r="81" spans="1:22" ht="51" customHeight="1" x14ac:dyDescent="0.25">
      <c r="A81" s="390"/>
      <c r="B81" s="33" t="s">
        <v>101</v>
      </c>
      <c r="C81" s="105"/>
      <c r="D81" s="112" t="s">
        <v>98</v>
      </c>
      <c r="E81" s="109"/>
      <c r="F81" s="106" t="s">
        <v>102</v>
      </c>
      <c r="G81" s="106" t="s">
        <v>102</v>
      </c>
      <c r="H81" s="102" t="s">
        <v>143</v>
      </c>
      <c r="I81" s="204">
        <v>225000</v>
      </c>
      <c r="J81" s="251"/>
      <c r="K81" s="411"/>
      <c r="L81" s="413"/>
      <c r="M81" s="1"/>
      <c r="N81" s="3"/>
      <c r="O81" s="3"/>
      <c r="P81" s="3"/>
      <c r="Q81" s="3"/>
      <c r="R81" s="3"/>
      <c r="S81" s="3"/>
      <c r="T81" s="3"/>
      <c r="U81" s="3"/>
      <c r="V81" s="3"/>
    </row>
    <row r="82" spans="1:22" ht="51" customHeight="1" x14ac:dyDescent="0.25">
      <c r="A82" s="390"/>
      <c r="B82" s="33" t="s">
        <v>187</v>
      </c>
      <c r="C82" s="105"/>
      <c r="D82" s="112" t="s">
        <v>105</v>
      </c>
      <c r="E82" s="109"/>
      <c r="F82" s="106" t="s">
        <v>103</v>
      </c>
      <c r="G82" s="106" t="s">
        <v>193</v>
      </c>
      <c r="H82" s="102" t="s">
        <v>143</v>
      </c>
      <c r="I82" s="204">
        <v>203600</v>
      </c>
      <c r="J82" s="251"/>
      <c r="K82" s="412"/>
      <c r="L82" s="414"/>
      <c r="M82" s="1"/>
      <c r="N82" s="3"/>
      <c r="O82" s="3"/>
      <c r="P82" s="3"/>
      <c r="Q82" s="3"/>
      <c r="R82" s="3"/>
      <c r="S82" s="3"/>
      <c r="T82" s="3"/>
      <c r="U82" s="3"/>
      <c r="V82" s="3"/>
    </row>
    <row r="83" spans="1:22" ht="51" customHeight="1" x14ac:dyDescent="0.25">
      <c r="A83" s="390"/>
      <c r="B83" s="33" t="s">
        <v>188</v>
      </c>
      <c r="C83" s="105"/>
      <c r="D83" s="34" t="s">
        <v>189</v>
      </c>
      <c r="E83" s="109"/>
      <c r="F83" s="106" t="s">
        <v>190</v>
      </c>
      <c r="G83" s="106"/>
      <c r="H83" s="107" t="s">
        <v>114</v>
      </c>
      <c r="I83" s="204">
        <v>182000</v>
      </c>
      <c r="J83" s="251"/>
      <c r="K83" s="113"/>
      <c r="L83" s="111"/>
      <c r="M83" s="1"/>
      <c r="N83" s="3"/>
      <c r="O83" s="3"/>
      <c r="P83" s="3"/>
      <c r="Q83" s="3"/>
      <c r="R83" s="3"/>
      <c r="S83" s="3"/>
      <c r="T83" s="3"/>
      <c r="U83" s="3"/>
      <c r="V83" s="3"/>
    </row>
    <row r="84" spans="1:22" ht="51" customHeight="1" thickBot="1" x14ac:dyDescent="0.3">
      <c r="A84" s="390"/>
      <c r="B84" s="34" t="s">
        <v>146</v>
      </c>
      <c r="C84" s="105"/>
      <c r="D84" s="34" t="s">
        <v>149</v>
      </c>
      <c r="E84" s="109"/>
      <c r="F84" s="106" t="s">
        <v>148</v>
      </c>
      <c r="G84" s="106" t="s">
        <v>148</v>
      </c>
      <c r="H84" s="102" t="s">
        <v>147</v>
      </c>
      <c r="I84" s="252">
        <v>76000</v>
      </c>
      <c r="J84" s="253"/>
      <c r="K84" s="149">
        <v>75000</v>
      </c>
      <c r="L84" s="143" t="s">
        <v>182</v>
      </c>
      <c r="M84" s="1"/>
      <c r="N84" s="3"/>
      <c r="O84" s="3"/>
      <c r="P84" s="3"/>
      <c r="Q84" s="3"/>
      <c r="R84" s="3"/>
      <c r="S84" s="3"/>
      <c r="T84" s="3"/>
      <c r="U84" s="3"/>
      <c r="V84" s="3"/>
    </row>
    <row r="85" spans="1:22" ht="120" customHeight="1" thickBot="1" x14ac:dyDescent="0.3">
      <c r="A85" s="390"/>
      <c r="B85" s="34" t="s">
        <v>200</v>
      </c>
      <c r="C85" s="105"/>
      <c r="D85" s="86" t="s">
        <v>125</v>
      </c>
      <c r="E85" s="162"/>
      <c r="F85" s="163" t="s">
        <v>201</v>
      </c>
      <c r="G85" s="173" t="s">
        <v>201</v>
      </c>
      <c r="H85" s="178" t="s">
        <v>202</v>
      </c>
      <c r="I85" s="222">
        <v>159000</v>
      </c>
      <c r="J85" s="223"/>
      <c r="K85" s="149">
        <v>159000</v>
      </c>
      <c r="L85" s="147" t="s">
        <v>174</v>
      </c>
      <c r="M85" s="1"/>
      <c r="N85" s="3"/>
      <c r="O85" s="3"/>
      <c r="P85" s="3"/>
      <c r="Q85" s="3"/>
      <c r="R85" s="3"/>
      <c r="S85" s="3"/>
      <c r="T85" s="3"/>
      <c r="U85" s="3"/>
      <c r="V85" s="3"/>
    </row>
    <row r="86" spans="1:22" ht="53.25" customHeight="1" thickBot="1" x14ac:dyDescent="0.3">
      <c r="A86" s="390"/>
      <c r="B86" s="33" t="s">
        <v>199</v>
      </c>
      <c r="C86" s="105"/>
      <c r="D86" s="34" t="s">
        <v>172</v>
      </c>
      <c r="E86" s="109"/>
      <c r="F86" s="172" t="s">
        <v>144</v>
      </c>
      <c r="G86" s="175"/>
      <c r="H86" s="176" t="s">
        <v>145</v>
      </c>
      <c r="I86" s="245">
        <v>500000</v>
      </c>
      <c r="J86" s="246"/>
      <c r="K86" s="179"/>
      <c r="L86" s="150"/>
      <c r="M86" s="1"/>
      <c r="N86" s="3"/>
      <c r="O86" s="3"/>
      <c r="P86" s="3"/>
      <c r="Q86" s="3"/>
      <c r="R86" s="3"/>
      <c r="S86" s="3"/>
      <c r="T86" s="3"/>
      <c r="U86" s="3"/>
      <c r="V86" s="3"/>
    </row>
    <row r="87" spans="1:22" ht="15.6" customHeight="1" thickBot="1" x14ac:dyDescent="0.3">
      <c r="A87" s="211" t="s">
        <v>4</v>
      </c>
      <c r="B87" s="212"/>
      <c r="C87" s="213"/>
      <c r="D87" s="24"/>
      <c r="E87" s="74"/>
      <c r="F87" s="74"/>
      <c r="G87" s="174"/>
      <c r="H87" s="174"/>
      <c r="I87" s="220">
        <f>I71+I72+I73+I75+I74+I76+I77+I78+I79+I80+I81+I82+I83+I84+I85+I86</f>
        <v>6689500</v>
      </c>
      <c r="J87" s="221"/>
      <c r="K87" s="188">
        <f>K71+K72+K73+K74+K75+K76+K77+K78+K79+K80+K84+K85</f>
        <v>4283541.6100000003</v>
      </c>
      <c r="L87" s="114"/>
      <c r="M87" s="1"/>
      <c r="N87" s="3"/>
      <c r="O87" s="3"/>
      <c r="P87" s="3"/>
      <c r="Q87" s="3"/>
      <c r="R87" s="3"/>
      <c r="S87" s="3"/>
      <c r="T87" s="3"/>
      <c r="U87" s="3"/>
      <c r="V87" s="3"/>
    </row>
    <row r="88" spans="1:22" ht="27" customHeight="1" x14ac:dyDescent="0.25">
      <c r="A88" s="247" t="s">
        <v>17</v>
      </c>
      <c r="B88" s="248"/>
      <c r="C88" s="248"/>
      <c r="D88" s="248"/>
      <c r="E88" s="248"/>
      <c r="F88" s="248"/>
      <c r="G88" s="248"/>
      <c r="H88" s="248"/>
      <c r="I88" s="249"/>
      <c r="J88" s="249"/>
      <c r="K88" s="249"/>
      <c r="L88" s="250"/>
      <c r="M88" s="1"/>
      <c r="N88" s="3"/>
      <c r="O88" s="3"/>
      <c r="P88" s="3"/>
      <c r="Q88" s="3"/>
      <c r="R88" s="3"/>
      <c r="S88" s="3"/>
      <c r="T88" s="3"/>
      <c r="U88" s="3"/>
      <c r="V88" s="3"/>
    </row>
    <row r="89" spans="1:22" ht="129" customHeight="1" thickBot="1" x14ac:dyDescent="0.3">
      <c r="A89" s="115"/>
      <c r="B89" s="34" t="s">
        <v>18</v>
      </c>
      <c r="C89" s="105"/>
      <c r="D89" s="116" t="s">
        <v>130</v>
      </c>
      <c r="E89" s="243"/>
      <c r="F89" s="244"/>
      <c r="G89" s="117"/>
      <c r="H89" s="177" t="s">
        <v>55</v>
      </c>
      <c r="I89" s="241">
        <v>1030000</v>
      </c>
      <c r="J89" s="242"/>
      <c r="K89" s="191">
        <v>906846.16</v>
      </c>
      <c r="L89" s="144" t="s">
        <v>162</v>
      </c>
      <c r="M89" s="1"/>
      <c r="N89" s="3"/>
      <c r="O89" s="3"/>
      <c r="P89" s="3"/>
      <c r="Q89" s="3"/>
      <c r="R89" s="3"/>
      <c r="S89" s="3"/>
      <c r="T89" s="3"/>
      <c r="U89" s="3"/>
      <c r="V89" s="3"/>
    </row>
    <row r="90" spans="1:22" ht="24.75" customHeight="1" thickBot="1" x14ac:dyDescent="0.3">
      <c r="A90" s="115"/>
      <c r="B90" s="118" t="s">
        <v>4</v>
      </c>
      <c r="C90" s="105"/>
      <c r="D90" s="119"/>
      <c r="E90" s="120"/>
      <c r="F90" s="121"/>
      <c r="G90" s="121"/>
      <c r="H90" s="122"/>
      <c r="I90" s="254">
        <v>1030000</v>
      </c>
      <c r="J90" s="255"/>
      <c r="K90" s="195">
        <v>906846.16</v>
      </c>
      <c r="L90" s="123"/>
      <c r="M90" s="1"/>
      <c r="N90" s="3"/>
      <c r="O90" s="3"/>
      <c r="P90" s="3"/>
      <c r="Q90" s="3"/>
      <c r="R90" s="3"/>
      <c r="S90" s="3"/>
      <c r="T90" s="3"/>
      <c r="U90" s="3"/>
      <c r="V90" s="3"/>
    </row>
    <row r="91" spans="1:22" ht="23.25" customHeight="1" thickBot="1" x14ac:dyDescent="0.3">
      <c r="A91" s="239" t="s">
        <v>84</v>
      </c>
      <c r="B91" s="240"/>
      <c r="C91" s="57"/>
      <c r="D91" s="124"/>
      <c r="E91" s="124"/>
      <c r="F91" s="124"/>
      <c r="G91" s="124"/>
      <c r="H91" s="124"/>
      <c r="I91" s="256">
        <f>I90+I87+I69+I47+I42+I39+I26+I16</f>
        <v>20866100</v>
      </c>
      <c r="J91" s="257"/>
      <c r="K91" s="193">
        <f>K90+K87+K69+K47+K42+K39+K26+K16</f>
        <v>17205557.459999997</v>
      </c>
      <c r="L91" s="125"/>
      <c r="M91" s="1">
        <f t="shared" ref="M91:U91" si="0">SUM(M19:M89)</f>
        <v>0</v>
      </c>
      <c r="N91" s="3">
        <f t="shared" si="0"/>
        <v>0</v>
      </c>
      <c r="O91" s="3">
        <f t="shared" si="0"/>
        <v>0</v>
      </c>
      <c r="P91" s="3">
        <f t="shared" si="0"/>
        <v>0</v>
      </c>
      <c r="Q91" s="3">
        <f t="shared" si="0"/>
        <v>0</v>
      </c>
      <c r="R91" s="3">
        <f t="shared" si="0"/>
        <v>0</v>
      </c>
      <c r="S91" s="3">
        <f t="shared" si="0"/>
        <v>0</v>
      </c>
      <c r="T91" s="3">
        <f t="shared" si="0"/>
        <v>0</v>
      </c>
      <c r="U91" s="3">
        <f t="shared" si="0"/>
        <v>0</v>
      </c>
      <c r="V91" s="3"/>
    </row>
    <row r="92" spans="1:22" ht="53.25" customHeight="1" x14ac:dyDescent="0.25">
      <c r="A92" s="224" t="s">
        <v>22</v>
      </c>
      <c r="B92" s="225"/>
      <c r="C92" s="51"/>
      <c r="D92" s="232" t="s">
        <v>23</v>
      </c>
      <c r="E92" s="233"/>
      <c r="F92" s="233"/>
      <c r="G92" s="233"/>
      <c r="H92" s="233"/>
      <c r="I92" s="234"/>
      <c r="J92" s="234"/>
      <c r="K92" s="234"/>
      <c r="L92" s="235"/>
      <c r="M92" s="1"/>
      <c r="N92" s="3"/>
      <c r="O92" s="3"/>
      <c r="P92" s="3"/>
      <c r="Q92" s="3"/>
      <c r="R92" s="3"/>
      <c r="S92" s="3"/>
      <c r="T92" s="3"/>
      <c r="U92" s="3"/>
      <c r="V92" s="3"/>
    </row>
    <row r="93" spans="1:22" ht="6.6" customHeight="1" x14ac:dyDescent="0.25">
      <c r="A93" s="226"/>
      <c r="B93" s="227"/>
      <c r="C93" s="51"/>
      <c r="D93" s="236"/>
      <c r="E93" s="237"/>
      <c r="F93" s="237"/>
      <c r="G93" s="237"/>
      <c r="H93" s="237"/>
      <c r="I93" s="237"/>
      <c r="J93" s="237"/>
      <c r="K93" s="237"/>
      <c r="L93" s="238"/>
      <c r="M93" s="1"/>
      <c r="N93" s="3"/>
      <c r="O93" s="3"/>
      <c r="P93" s="3"/>
      <c r="Q93" s="3"/>
      <c r="R93" s="3"/>
      <c r="S93" s="3"/>
      <c r="T93" s="3"/>
      <c r="U93" s="3"/>
      <c r="V93" s="3"/>
    </row>
    <row r="94" spans="1:22" ht="22.9" hidden="1" customHeight="1" x14ac:dyDescent="0.25">
      <c r="A94" s="228"/>
      <c r="B94" s="229"/>
      <c r="C94" s="126"/>
      <c r="D94" s="127"/>
      <c r="E94" s="128"/>
      <c r="F94" s="128"/>
      <c r="G94" s="128"/>
      <c r="H94" s="128"/>
      <c r="I94" s="128"/>
      <c r="J94" s="128"/>
      <c r="K94" s="128"/>
      <c r="L94" s="129"/>
      <c r="M94" s="1"/>
      <c r="N94" s="3"/>
      <c r="O94" s="3"/>
      <c r="P94" s="3"/>
      <c r="Q94" s="3"/>
      <c r="R94" s="3"/>
      <c r="S94" s="3"/>
      <c r="T94" s="3"/>
      <c r="U94" s="3"/>
      <c r="V94" s="3"/>
    </row>
    <row r="95" spans="1:22" ht="34.15" customHeight="1" x14ac:dyDescent="0.25">
      <c r="A95" s="230" t="s">
        <v>15</v>
      </c>
      <c r="B95" s="231"/>
      <c r="C95" s="57"/>
      <c r="D95" s="392" t="s">
        <v>16</v>
      </c>
      <c r="E95" s="393"/>
      <c r="F95" s="393"/>
      <c r="G95" s="393"/>
      <c r="H95" s="393"/>
      <c r="I95" s="393"/>
      <c r="J95" s="393"/>
      <c r="K95" s="393"/>
      <c r="L95" s="394"/>
      <c r="M95" s="1"/>
      <c r="N95" s="3"/>
      <c r="O95" s="3"/>
      <c r="P95" s="3"/>
      <c r="Q95" s="3"/>
      <c r="R95" s="3"/>
      <c r="S95" s="3"/>
      <c r="T95" s="3"/>
      <c r="U95" s="3"/>
      <c r="V95" s="3"/>
    </row>
    <row r="96" spans="1:22" ht="22.9" customHeight="1" x14ac:dyDescent="0.25">
      <c r="A96" s="230" t="s">
        <v>13</v>
      </c>
      <c r="B96" s="231"/>
      <c r="C96" s="57"/>
      <c r="D96" s="392" t="s">
        <v>14</v>
      </c>
      <c r="E96" s="393"/>
      <c r="F96" s="393"/>
      <c r="G96" s="393"/>
      <c r="H96" s="393"/>
      <c r="I96" s="393"/>
      <c r="J96" s="393"/>
      <c r="K96" s="393"/>
      <c r="L96" s="394"/>
      <c r="M96" s="1"/>
      <c r="N96" s="3"/>
      <c r="O96" s="3"/>
      <c r="P96" s="3"/>
      <c r="Q96" s="3"/>
      <c r="R96" s="3"/>
      <c r="S96" s="3"/>
      <c r="T96" s="3"/>
      <c r="U96" s="3"/>
      <c r="V96" s="3"/>
    </row>
    <row r="97" spans="1:22" ht="22.9" customHeight="1" x14ac:dyDescent="0.25">
      <c r="A97" s="130"/>
      <c r="B97" s="131"/>
      <c r="C97" s="130"/>
      <c r="D97" s="132"/>
      <c r="E97" s="132"/>
      <c r="F97" s="132"/>
      <c r="G97" s="132"/>
      <c r="H97" s="132"/>
      <c r="I97" s="132"/>
      <c r="J97" s="132"/>
      <c r="K97" s="132"/>
      <c r="L97" s="133"/>
      <c r="M97" s="1"/>
      <c r="N97" s="3"/>
      <c r="O97" s="3"/>
      <c r="P97" s="3"/>
      <c r="Q97" s="3"/>
      <c r="R97" s="3"/>
      <c r="S97" s="3"/>
      <c r="T97" s="3"/>
      <c r="U97" s="3"/>
      <c r="V97" s="3"/>
    </row>
  </sheetData>
  <mergeCells count="138">
    <mergeCell ref="I26:J26"/>
    <mergeCell ref="G16:G18"/>
    <mergeCell ref="D96:L96"/>
    <mergeCell ref="D95:L95"/>
    <mergeCell ref="A48:L48"/>
    <mergeCell ref="A15:A18"/>
    <mergeCell ref="D21:E21"/>
    <mergeCell ref="B15:L15"/>
    <mergeCell ref="B16:C18"/>
    <mergeCell ref="A19:C19"/>
    <mergeCell ref="A71:A86"/>
    <mergeCell ref="E77:F77"/>
    <mergeCell ref="I77:J77"/>
    <mergeCell ref="I73:J73"/>
    <mergeCell ref="I55:J55"/>
    <mergeCell ref="I57:J57"/>
    <mergeCell ref="I58:J58"/>
    <mergeCell ref="I51:J51"/>
    <mergeCell ref="I41:J41"/>
    <mergeCell ref="A43:L43"/>
    <mergeCell ref="E51:F51"/>
    <mergeCell ref="I42:J42"/>
    <mergeCell ref="K80:K82"/>
    <mergeCell ref="L80:L82"/>
    <mergeCell ref="L44:L46"/>
    <mergeCell ref="A27:A37"/>
    <mergeCell ref="I32:J32"/>
    <mergeCell ref="I33:J34"/>
    <mergeCell ref="E30:F31"/>
    <mergeCell ref="I30:J31"/>
    <mergeCell ref="A40:L40"/>
    <mergeCell ref="H28:H29"/>
    <mergeCell ref="D28:D29"/>
    <mergeCell ref="B28:B29"/>
    <mergeCell ref="B30:C31"/>
    <mergeCell ref="I39:J39"/>
    <mergeCell ref="B44:B46"/>
    <mergeCell ref="K44:K46"/>
    <mergeCell ref="A47:C47"/>
    <mergeCell ref="I50:J50"/>
    <mergeCell ref="I49:J49"/>
    <mergeCell ref="E33:F34"/>
    <mergeCell ref="E28:F29"/>
    <mergeCell ref="D33:D34"/>
    <mergeCell ref="H44:H46"/>
    <mergeCell ref="E44:F46"/>
    <mergeCell ref="A44:A46"/>
    <mergeCell ref="I44:J46"/>
    <mergeCell ref="D44:D46"/>
    <mergeCell ref="G44:G46"/>
    <mergeCell ref="I47:J47"/>
    <mergeCell ref="A1:L2"/>
    <mergeCell ref="A12:A13"/>
    <mergeCell ref="H12:H13"/>
    <mergeCell ref="E9:L9"/>
    <mergeCell ref="E11:L11"/>
    <mergeCell ref="C12:D13"/>
    <mergeCell ref="B12:B13"/>
    <mergeCell ref="I12:J13"/>
    <mergeCell ref="A3:L5"/>
    <mergeCell ref="E12:F13"/>
    <mergeCell ref="E6:L6"/>
    <mergeCell ref="E7:L7"/>
    <mergeCell ref="F8:L8"/>
    <mergeCell ref="L12:L13"/>
    <mergeCell ref="A8:D8"/>
    <mergeCell ref="A7:D7"/>
    <mergeCell ref="A6:D6"/>
    <mergeCell ref="A9:D9"/>
    <mergeCell ref="A10:D10"/>
    <mergeCell ref="A11:D11"/>
    <mergeCell ref="K12:K13"/>
    <mergeCell ref="G12:G13"/>
    <mergeCell ref="E14:F14"/>
    <mergeCell ref="I14:J14"/>
    <mergeCell ref="C14:D14"/>
    <mergeCell ref="D19:L19"/>
    <mergeCell ref="L16:L18"/>
    <mergeCell ref="I28:J29"/>
    <mergeCell ref="A26:C26"/>
    <mergeCell ref="B33:C34"/>
    <mergeCell ref="D16:D18"/>
    <mergeCell ref="I21:J21"/>
    <mergeCell ref="D30:D31"/>
    <mergeCell ref="A20:A25"/>
    <mergeCell ref="B21:C21"/>
    <mergeCell ref="E16:F18"/>
    <mergeCell ref="I16:J18"/>
    <mergeCell ref="H16:H18"/>
    <mergeCell ref="B27:L27"/>
    <mergeCell ref="I22:J22"/>
    <mergeCell ref="I24:J24"/>
    <mergeCell ref="K16:K18"/>
    <mergeCell ref="G28:G29"/>
    <mergeCell ref="K28:K33"/>
    <mergeCell ref="L28:L33"/>
    <mergeCell ref="B20:L20"/>
    <mergeCell ref="A92:B94"/>
    <mergeCell ref="A95:B95"/>
    <mergeCell ref="A96:B96"/>
    <mergeCell ref="D92:L93"/>
    <mergeCell ref="A91:B91"/>
    <mergeCell ref="I89:J89"/>
    <mergeCell ref="E89:F89"/>
    <mergeCell ref="I74:J74"/>
    <mergeCell ref="I86:J86"/>
    <mergeCell ref="A88:L88"/>
    <mergeCell ref="I78:J78"/>
    <mergeCell ref="I79:J79"/>
    <mergeCell ref="I80:J80"/>
    <mergeCell ref="I81:J81"/>
    <mergeCell ref="I83:J83"/>
    <mergeCell ref="I84:J84"/>
    <mergeCell ref="I82:J82"/>
    <mergeCell ref="I90:J90"/>
    <mergeCell ref="I91:J91"/>
    <mergeCell ref="K51:K55"/>
    <mergeCell ref="L51:L55"/>
    <mergeCell ref="I75:J75"/>
    <mergeCell ref="I53:J53"/>
    <mergeCell ref="E52:F52"/>
    <mergeCell ref="I52:J52"/>
    <mergeCell ref="I76:J76"/>
    <mergeCell ref="B69:D69"/>
    <mergeCell ref="A87:C87"/>
    <mergeCell ref="E72:F72"/>
    <mergeCell ref="I72:J72"/>
    <mergeCell ref="I54:J54"/>
    <mergeCell ref="I71:J71"/>
    <mergeCell ref="I62:J62"/>
    <mergeCell ref="A70:L70"/>
    <mergeCell ref="I59:J59"/>
    <mergeCell ref="I60:J60"/>
    <mergeCell ref="I87:J87"/>
    <mergeCell ref="I85:J85"/>
    <mergeCell ref="I56:J56"/>
    <mergeCell ref="I61:J61"/>
    <mergeCell ref="I69:J69"/>
  </mergeCells>
  <phoneticPr fontId="4" type="noConversion"/>
  <pageMargins left="0.23622047244094491" right="0.19685039370078741" top="0.55118110236220474" bottom="0.55118110236220474" header="0.31496062992125984" footer="0.31496062992125984"/>
  <pageSetup paperSize="9" scale="95" fitToHeight="4" orientation="landscape" r:id="rId1"/>
  <colBreaks count="1" manualBreakCount="1">
    <brk id="12" max="9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D18" sqref="D18:E20"/>
    </sheetView>
  </sheetViews>
  <sheetFormatPr defaultRowHeight="15" x14ac:dyDescent="0.25"/>
  <sheetData>
    <row r="18" spans="4:5" x14ac:dyDescent="0.25">
      <c r="D18" s="415"/>
      <c r="E18" s="416"/>
    </row>
    <row r="19" spans="4:5" x14ac:dyDescent="0.25">
      <c r="D19" s="417"/>
      <c r="E19" s="418"/>
    </row>
    <row r="20" spans="4:5" x14ac:dyDescent="0.25">
      <c r="D20" s="419"/>
      <c r="E20" s="420"/>
    </row>
  </sheetData>
  <mergeCells count="1">
    <mergeCell ref="D18:E2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Владимир</cp:lastModifiedBy>
  <cp:lastPrinted>2018-03-22T09:46:01Z</cp:lastPrinted>
  <dcterms:created xsi:type="dcterms:W3CDTF">2011-06-02T06:27:54Z</dcterms:created>
  <dcterms:modified xsi:type="dcterms:W3CDTF">2018-03-22T09:47:09Z</dcterms:modified>
</cp:coreProperties>
</file>